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40" windowHeight="6540" tabRatio="876" activeTab="3"/>
  </bookViews>
  <sheets>
    <sheet name="bilance" sheetId="1" r:id="rId1"/>
    <sheet name="výdaje" sheetId="2" r:id="rId2"/>
    <sheet name="mzdprostř" sheetId="3" r:id="rId3"/>
    <sheet name="hospčin" sheetId="4" r:id="rId4"/>
  </sheets>
  <definedNames/>
  <calcPr fullCalcOnLoad="1"/>
</workbook>
</file>

<file path=xl/comments2.xml><?xml version="1.0" encoding="utf-8"?>
<comments xmlns="http://schemas.openxmlformats.org/spreadsheetml/2006/main">
  <authors>
    <author>ÚMČ Praha 17</author>
  </authors>
  <commentList>
    <comment ref="A12" authorId="0">
      <text>
        <r>
          <rPr>
            <b/>
            <sz val="8"/>
            <rFont val="Tahoma"/>
            <family val="2"/>
          </rPr>
          <t>ÚMČ Praha 17: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<sst xmlns="http://schemas.openxmlformats.org/spreadsheetml/2006/main" count="180" uniqueCount="134">
  <si>
    <t>schválený</t>
  </si>
  <si>
    <t>rozpočet</t>
  </si>
  <si>
    <t>1361 - správní poplatky</t>
  </si>
  <si>
    <t>1332 - popl. za znečišťování ovzduší</t>
  </si>
  <si>
    <t>1341 - popl. ze psů</t>
  </si>
  <si>
    <t>1344 - popl. ze vstupného</t>
  </si>
  <si>
    <t>1343 - popl. za užívání veřejného prostranství</t>
  </si>
  <si>
    <t>1345 - popl. z ubytovací kapacity</t>
  </si>
  <si>
    <t>DAŇOVÉ PŘÍJMY</t>
  </si>
  <si>
    <t>NEDAŇOVÉ PŘÍJMY</t>
  </si>
  <si>
    <t>VLASTNÍ PŘÍJMY</t>
  </si>
  <si>
    <t>KAPITÁLOVÉ VÝDAJE</t>
  </si>
  <si>
    <t>Výnosy a tržby (v tis. Kč)</t>
  </si>
  <si>
    <t>z toho:</t>
  </si>
  <si>
    <t>úroky z bankovních účtů</t>
  </si>
  <si>
    <t>Náklady (v tis. Kč)</t>
  </si>
  <si>
    <t xml:space="preserve">z toho: </t>
  </si>
  <si>
    <t>právní služba vč. nákladů na kolky</t>
  </si>
  <si>
    <t>spotřeba materiálu</t>
  </si>
  <si>
    <t>Hospodářský výsledek (zisk)</t>
  </si>
  <si>
    <t>VÝDAJE v tis. Kč</t>
  </si>
  <si>
    <t>BĚŽNÉ VÝDAJE</t>
  </si>
  <si>
    <t>FINANCOVÁNÍ</t>
  </si>
  <si>
    <t>2141 - příjmy z úroků</t>
  </si>
  <si>
    <t xml:space="preserve">PŘIJATÉ DOTACE </t>
  </si>
  <si>
    <t>počet</t>
  </si>
  <si>
    <t>Příspěvkové organizace</t>
  </si>
  <si>
    <t>zaměst.</t>
  </si>
  <si>
    <t>poštovní a bankovní poplatky</t>
  </si>
  <si>
    <t>v tis. Kč</t>
  </si>
  <si>
    <t>rozpočtové příjmy  v tis. Kč</t>
  </si>
  <si>
    <t>index</t>
  </si>
  <si>
    <t>v %</t>
  </si>
  <si>
    <t>1342 - popl.za lázeňský nebo rekreační pobyt</t>
  </si>
  <si>
    <t>1511 - daň z nemovitostí</t>
  </si>
  <si>
    <t>4131 - převody z hospodářské činnosti</t>
  </si>
  <si>
    <t>rozpočtové výdaje  v tis. Kč</t>
  </si>
  <si>
    <t>5XXX - běžné výdaje</t>
  </si>
  <si>
    <t>6XXX - kapitálové výdaje</t>
  </si>
  <si>
    <t xml:space="preserve">na platy </t>
  </si>
  <si>
    <t>FINANČNÍ ZDROJE CELKEM</t>
  </si>
  <si>
    <t>8115 - příděl do sociálního fondu</t>
  </si>
  <si>
    <t>FINANČNÍ POTŘEBY CELKEM</t>
  </si>
  <si>
    <t>2111 - příjmy ze čtenářských poplatků</t>
  </si>
  <si>
    <t>opravy zařízení bytů hrazené nájemníkům</t>
  </si>
  <si>
    <t>plán</t>
  </si>
  <si>
    <t>8115 - zapojení úspor z minulých let</t>
  </si>
  <si>
    <t>1347 - popl. za provozovaný VHP</t>
  </si>
  <si>
    <t>4112 - neinvestiční přijaté transfery ze SR</t>
  </si>
  <si>
    <t>4121 - neinvestiční přijaté transfery od obcí</t>
  </si>
  <si>
    <t>Tabulka č. 1</t>
  </si>
  <si>
    <t>Tabulka č. 2</t>
  </si>
  <si>
    <t>Tabulka č. 4</t>
  </si>
  <si>
    <t>ost.platby</t>
  </si>
  <si>
    <t>za práci</t>
  </si>
  <si>
    <t>Kapitola - název</t>
  </si>
  <si>
    <t>návrh</t>
  </si>
  <si>
    <t>rozpočtu</t>
  </si>
  <si>
    <t xml:space="preserve">01 Rozvoj obce </t>
  </si>
  <si>
    <t>02 Městská infrastruktura</t>
  </si>
  <si>
    <t>03 Doprava</t>
  </si>
  <si>
    <t>04 Školství</t>
  </si>
  <si>
    <t>07 Bezpečnost</t>
  </si>
  <si>
    <t>08 Hospodářství</t>
  </si>
  <si>
    <t>09 Vnitřní správa</t>
  </si>
  <si>
    <t>10 Pokladní správa</t>
  </si>
  <si>
    <t>06 Kultura-KS Průhon</t>
  </si>
  <si>
    <t>plánu</t>
  </si>
  <si>
    <r>
      <t xml:space="preserve">drobné opravy </t>
    </r>
    <r>
      <rPr>
        <sz val="8"/>
        <rFont val="Arial CE"/>
        <family val="2"/>
      </rPr>
      <t>(instalatérské, sklenářské, zámečnické,</t>
    </r>
  </si>
  <si>
    <t>přep.osoby</t>
  </si>
  <si>
    <t>na platy</t>
  </si>
  <si>
    <t>prostředky</t>
  </si>
  <si>
    <t>rok</t>
  </si>
  <si>
    <t>Hlavní činnost</t>
  </si>
  <si>
    <t>Hospodářská činnost</t>
  </si>
  <si>
    <r>
      <t xml:space="preserve">CELKEM </t>
    </r>
    <r>
      <rPr>
        <b/>
        <sz val="8"/>
        <rFont val="Arial CE"/>
        <family val="0"/>
      </rPr>
      <t>(přísp.organizace)</t>
    </r>
    <r>
      <rPr>
        <b/>
        <sz val="10"/>
        <rFont val="Arial CE"/>
        <family val="2"/>
      </rPr>
      <t xml:space="preserve"> </t>
    </r>
  </si>
  <si>
    <t>odstraňování graffitů a jiné)</t>
  </si>
  <si>
    <t xml:space="preserve">opravy v pronajatých objektech </t>
  </si>
  <si>
    <t>mzdové náklady vč. zákonných odvodů</t>
  </si>
  <si>
    <t xml:space="preserve">obstaravatelská služba                                  </t>
  </si>
  <si>
    <t xml:space="preserve">odpisy hmotného majetku                              </t>
  </si>
  <si>
    <t xml:space="preserve">daň z převodu nemovitostí                                </t>
  </si>
  <si>
    <r>
      <t xml:space="preserve">      </t>
    </r>
    <r>
      <rPr>
        <sz val="10"/>
        <rFont val="Arial CE"/>
        <family val="2"/>
      </rPr>
      <t xml:space="preserve">číselné údaje uvedené ve výnosech a nákladech mohou zaznamenat změny </t>
    </r>
  </si>
  <si>
    <t>Poznámka:</t>
  </si>
  <si>
    <t xml:space="preserve">          Tabulka č. 3</t>
  </si>
  <si>
    <t>2212 - sankční platby přijaté od jiných subjektů</t>
  </si>
  <si>
    <t>4129 - ost.neinvest.přijaté transfery od rozpočtů</t>
  </si>
  <si>
    <t>05 Sociální oblast a zdravotnictví</t>
  </si>
  <si>
    <t>06 Kultura, sport a cestovní ruch</t>
  </si>
  <si>
    <t>06 Kultura,sport a ces.ruch</t>
  </si>
  <si>
    <t>8115 - zapojení úspor z fondu obnovy majetku</t>
  </si>
  <si>
    <r>
      <t xml:space="preserve">ostatní náklady </t>
    </r>
    <r>
      <rPr>
        <sz val="8"/>
        <rFont val="Arial CE"/>
        <family val="0"/>
      </rPr>
      <t xml:space="preserve">(prodej bytových jednotek)        </t>
    </r>
    <r>
      <rPr>
        <sz val="10"/>
        <rFont val="Arial CE"/>
        <family val="0"/>
      </rPr>
      <t xml:space="preserve"> </t>
    </r>
  </si>
  <si>
    <r>
      <t xml:space="preserve">spotřeba elektrické energie a vody </t>
    </r>
    <r>
      <rPr>
        <sz val="8"/>
        <rFont val="Arial CE"/>
        <family val="2"/>
      </rPr>
      <t>(stavební odběry,</t>
    </r>
  </si>
  <si>
    <t>zaměstnanci HČ         x)</t>
  </si>
  <si>
    <t>x) zaměstnanci kapitoly 09 - Vnitřní správa, kteří se podílejí svojí pracovní činností na hospodářské</t>
  </si>
  <si>
    <t xml:space="preserve">    činnosti</t>
  </si>
  <si>
    <r>
      <t xml:space="preserve">Celkem </t>
    </r>
    <r>
      <rPr>
        <b/>
        <sz val="8"/>
        <rFont val="Arial CE"/>
        <family val="0"/>
      </rPr>
      <t>(hlavní činnost)</t>
    </r>
  </si>
  <si>
    <r>
      <t xml:space="preserve">Celkem </t>
    </r>
    <r>
      <rPr>
        <b/>
        <sz val="8"/>
        <rFont val="Arial CE"/>
        <family val="0"/>
      </rPr>
      <t>(hospod.činnost)</t>
    </r>
  </si>
  <si>
    <t>Celkem (úřad)</t>
  </si>
  <si>
    <t xml:space="preserve">                                     Návrh počtu zaměstnanců,</t>
  </si>
  <si>
    <t>PŘÍJMY CELKEM</t>
  </si>
  <si>
    <t>FINANCOVÁNÍ CELKEM</t>
  </si>
  <si>
    <t>VÝDAJE CELKEM</t>
  </si>
  <si>
    <t>Centrum soc.zdravotních služeb</t>
  </si>
  <si>
    <t>Nízkoprahové zařízení</t>
  </si>
  <si>
    <t>AT poradna s AT linkou</t>
  </si>
  <si>
    <t>05 Sociální oblast-z toho:</t>
  </si>
  <si>
    <r>
      <t xml:space="preserve">VÝDAJE CELKEM </t>
    </r>
    <r>
      <rPr>
        <b/>
        <sz val="8"/>
        <rFont val="Arial CE"/>
        <family val="0"/>
      </rPr>
      <t>(běžné+kapitálové)</t>
    </r>
  </si>
  <si>
    <t>2460 - splát.půjčených prostř.od obyvatelstva</t>
  </si>
  <si>
    <r>
      <t>2329 - ost.nedaňové příjmy</t>
    </r>
    <r>
      <rPr>
        <sz val="8"/>
        <rFont val="Arial CE"/>
        <family val="0"/>
      </rPr>
      <t>(přísp.na údržbu zeleně)</t>
    </r>
  </si>
  <si>
    <t>nájemné z věcných břemen</t>
  </si>
  <si>
    <t xml:space="preserve">nájemné z bytů                                                  </t>
  </si>
  <si>
    <t>nájemné z nebytových prostorů</t>
  </si>
  <si>
    <r>
      <t xml:space="preserve">tržby z prodeje majetku </t>
    </r>
    <r>
      <rPr>
        <sz val="8"/>
        <rFont val="Arial CE"/>
        <family val="0"/>
      </rPr>
      <t xml:space="preserve">(bytové jednotky)           </t>
    </r>
  </si>
  <si>
    <t>nájemné z pozemků</t>
  </si>
  <si>
    <r>
      <t xml:space="preserve">nájemné ostatní </t>
    </r>
    <r>
      <rPr>
        <sz val="8"/>
        <rFont val="Arial CE"/>
        <family val="2"/>
      </rPr>
      <t>(za střešní prostory)</t>
    </r>
  </si>
  <si>
    <t xml:space="preserve">tržby za zveřejnění inzerátů </t>
  </si>
  <si>
    <t>nájemné z hrobových míst</t>
  </si>
  <si>
    <t>zůstatková cena prodaného majektu</t>
  </si>
  <si>
    <t xml:space="preserve">elektro, malířské, zednické, pokládka lina, podlahy, </t>
  </si>
  <si>
    <r>
      <t xml:space="preserve">ostatní náklady a služby </t>
    </r>
    <r>
      <rPr>
        <sz val="8"/>
        <rFont val="Arial CE"/>
        <family val="0"/>
      </rPr>
      <t>(byty m.č. v SVJ)</t>
    </r>
  </si>
  <si>
    <t>mimořádné úklidy, deratizace a desinsekce</t>
  </si>
  <si>
    <t>spotřeba ve volných bytech)</t>
  </si>
  <si>
    <t>Bilance rozpočtu na rok 2012</t>
  </si>
  <si>
    <t>2012/2011</t>
  </si>
  <si>
    <t xml:space="preserve">                                    Výdaje rozpočtu na rok 2012</t>
  </si>
  <si>
    <t xml:space="preserve">                    prostředků na platy a na ostatní platby na rok 2012</t>
  </si>
  <si>
    <t xml:space="preserve">      v souvislosti s prodejem bytových jednotek v průběhu roku 2012</t>
  </si>
  <si>
    <t>Plán hospodářské činnosti na rok 2012</t>
  </si>
  <si>
    <r>
      <t xml:space="preserve">tržby z prodeje majetku </t>
    </r>
    <r>
      <rPr>
        <sz val="8"/>
        <rFont val="Arial CE"/>
        <family val="0"/>
      </rPr>
      <t xml:space="preserve">(ostatní) </t>
    </r>
  </si>
  <si>
    <r>
      <t xml:space="preserve">opravy velké </t>
    </r>
    <r>
      <rPr>
        <sz val="8"/>
        <rFont val="Arial CE"/>
        <family val="2"/>
      </rPr>
      <t>(obnova nátěrů fasád, opravy volných bytů,</t>
    </r>
  </si>
  <si>
    <t>nátěr venkovních okenních parapetů, výměna vodoměrů,</t>
  </si>
  <si>
    <t>opravy v objektu Sokolovna a jiné)</t>
  </si>
  <si>
    <r>
      <t xml:space="preserve">ostatní služby provozu domů </t>
    </r>
    <r>
      <rPr>
        <sz val="8"/>
        <rFont val="Arial CE"/>
        <family val="2"/>
      </rPr>
      <t>(revize, odečty, PD)</t>
    </r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</si>
</sst>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  <numFmt numFmtId="172" formatCode="0.0"/>
    <numFmt numFmtId="173" formatCode="#,##0.0"/>
  </numFmts>
  <fonts count="26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b/>
      <sz val="12"/>
      <name val="Arial CE"/>
      <family val="2"/>
    </font>
    <font>
      <b/>
      <i/>
      <sz val="10"/>
      <name val="Arial CE"/>
      <family val="2"/>
    </font>
    <font>
      <i/>
      <sz val="10"/>
      <name val="Arial CE"/>
      <family val="2"/>
    </font>
    <font>
      <sz val="8"/>
      <name val="Tahoma"/>
      <family val="2"/>
    </font>
    <font>
      <b/>
      <sz val="8"/>
      <name val="Tahoma"/>
      <family val="2"/>
    </font>
    <font>
      <b/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double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3" borderId="0" applyNumberFormat="0" applyBorder="0" applyAlignment="0" applyProtection="0"/>
    <xf numFmtId="0" fontId="13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9" fillId="0" borderId="7" applyNumberFormat="0" applyFill="0" applyAlignment="0" applyProtection="0"/>
    <xf numFmtId="0" fontId="20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7" borderId="8" applyNumberFormat="0" applyAlignment="0" applyProtection="0"/>
    <xf numFmtId="0" fontId="23" fillId="19" borderId="8" applyNumberFormat="0" applyAlignment="0" applyProtection="0"/>
    <xf numFmtId="0" fontId="24" fillId="19" borderId="9" applyNumberFormat="0" applyAlignment="0" applyProtection="0"/>
    <xf numFmtId="0" fontId="25" fillId="0" borderId="0" applyNumberFormat="0" applyFill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3" borderId="0" applyNumberFormat="0" applyBorder="0" applyAlignment="0" applyProtection="0"/>
  </cellStyleXfs>
  <cellXfs count="19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2" fillId="0" borderId="12" xfId="0" applyFont="1" applyBorder="1" applyAlignment="1">
      <alignment/>
    </xf>
    <xf numFmtId="1" fontId="0" fillId="0" borderId="10" xfId="0" applyNumberFormat="1" applyBorder="1" applyAlignment="1">
      <alignment horizontal="center"/>
    </xf>
    <xf numFmtId="1" fontId="0" fillId="0" borderId="13" xfId="0" applyNumberForma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0" fontId="1" fillId="0" borderId="0" xfId="0" applyFont="1" applyAlignment="1">
      <alignment/>
    </xf>
    <xf numFmtId="1" fontId="0" fillId="0" borderId="10" xfId="0" applyNumberFormat="1" applyBorder="1" applyAlignment="1">
      <alignment/>
    </xf>
    <xf numFmtId="1" fontId="0" fillId="0" borderId="11" xfId="0" applyNumberFormat="1" applyBorder="1" applyAlignment="1">
      <alignment/>
    </xf>
    <xf numFmtId="1" fontId="0" fillId="0" borderId="12" xfId="0" applyNumberFormat="1" applyBorder="1" applyAlignment="1">
      <alignment/>
    </xf>
    <xf numFmtId="1" fontId="0" fillId="0" borderId="15" xfId="0" applyNumberFormat="1" applyBorder="1" applyAlignment="1">
      <alignment/>
    </xf>
    <xf numFmtId="0" fontId="0" fillId="24" borderId="0" xfId="0" applyFill="1" applyAlignment="1">
      <alignment/>
    </xf>
    <xf numFmtId="0" fontId="0" fillId="24" borderId="16" xfId="0" applyFill="1" applyBorder="1" applyAlignment="1">
      <alignment/>
    </xf>
    <xf numFmtId="0" fontId="0" fillId="24" borderId="10" xfId="0" applyFont="1" applyFill="1" applyBorder="1" applyAlignment="1">
      <alignment/>
    </xf>
    <xf numFmtId="0" fontId="0" fillId="0" borderId="0" xfId="0" applyBorder="1" applyAlignment="1">
      <alignment horizontal="right"/>
    </xf>
    <xf numFmtId="0" fontId="1" fillId="0" borderId="0" xfId="0" applyFont="1" applyBorder="1" applyAlignment="1">
      <alignment horizontal="right"/>
    </xf>
    <xf numFmtId="0" fontId="4" fillId="0" borderId="0" xfId="0" applyFont="1" applyAlignment="1">
      <alignment horizontal="center"/>
    </xf>
    <xf numFmtId="0" fontId="0" fillId="0" borderId="17" xfId="0" applyFont="1" applyBorder="1" applyAlignment="1">
      <alignment/>
    </xf>
    <xf numFmtId="0" fontId="1" fillId="0" borderId="12" xfId="0" applyFont="1" applyBorder="1" applyAlignment="1">
      <alignment/>
    </xf>
    <xf numFmtId="0" fontId="0" fillId="0" borderId="18" xfId="0" applyBorder="1" applyAlignment="1">
      <alignment/>
    </xf>
    <xf numFmtId="0" fontId="4" fillId="0" borderId="0" xfId="0" applyFont="1" applyAlignment="1">
      <alignment/>
    </xf>
    <xf numFmtId="1" fontId="0" fillId="0" borderId="13" xfId="0" applyNumberFormat="1" applyBorder="1" applyAlignment="1">
      <alignment/>
    </xf>
    <xf numFmtId="1" fontId="0" fillId="0" borderId="19" xfId="0" applyNumberFormat="1" applyBorder="1" applyAlignment="1">
      <alignment/>
    </xf>
    <xf numFmtId="1" fontId="0" fillId="0" borderId="18" xfId="0" applyNumberFormat="1" applyBorder="1" applyAlignment="1">
      <alignment/>
    </xf>
    <xf numFmtId="0" fontId="1" fillId="24" borderId="20" xfId="0" applyFont="1" applyFill="1" applyBorder="1" applyAlignment="1">
      <alignment/>
    </xf>
    <xf numFmtId="0" fontId="2" fillId="0" borderId="13" xfId="0" applyFont="1" applyBorder="1" applyAlignment="1">
      <alignment/>
    </xf>
    <xf numFmtId="1" fontId="0" fillId="0" borderId="21" xfId="0" applyNumberFormat="1" applyBorder="1" applyAlignment="1">
      <alignment/>
    </xf>
    <xf numFmtId="0" fontId="5" fillId="0" borderId="0" xfId="0" applyFont="1" applyAlignment="1">
      <alignment/>
    </xf>
    <xf numFmtId="1" fontId="1" fillId="24" borderId="10" xfId="0" applyNumberFormat="1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21" xfId="0" applyBorder="1" applyAlignment="1">
      <alignment/>
    </xf>
    <xf numFmtId="0" fontId="0" fillId="24" borderId="10" xfId="0" applyFill="1" applyBorder="1" applyAlignment="1">
      <alignment/>
    </xf>
    <xf numFmtId="0" fontId="0" fillId="0" borderId="10" xfId="0" applyFont="1" applyBorder="1" applyAlignment="1">
      <alignment/>
    </xf>
    <xf numFmtId="1" fontId="0" fillId="0" borderId="21" xfId="0" applyNumberFormat="1" applyFont="1" applyBorder="1" applyAlignment="1">
      <alignment horizontal="center"/>
    </xf>
    <xf numFmtId="1" fontId="1" fillId="0" borderId="22" xfId="0" applyNumberFormat="1" applyFont="1" applyFill="1" applyBorder="1" applyAlignment="1">
      <alignment horizontal="center"/>
    </xf>
    <xf numFmtId="0" fontId="1" fillId="24" borderId="12" xfId="0" applyFont="1" applyFill="1" applyBorder="1" applyAlignment="1">
      <alignment/>
    </xf>
    <xf numFmtId="1" fontId="1" fillId="24" borderId="15" xfId="0" applyNumberFormat="1" applyFont="1" applyFill="1" applyBorder="1" applyAlignment="1">
      <alignment horizontal="center"/>
    </xf>
    <xf numFmtId="1" fontId="1" fillId="0" borderId="12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0" fillId="24" borderId="17" xfId="0" applyFont="1" applyFill="1" applyBorder="1" applyAlignment="1">
      <alignment/>
    </xf>
    <xf numFmtId="1" fontId="1" fillId="24" borderId="17" xfId="0" applyNumberFormat="1" applyFont="1" applyFill="1" applyBorder="1" applyAlignment="1">
      <alignment horizontal="center"/>
    </xf>
    <xf numFmtId="0" fontId="1" fillId="0" borderId="20" xfId="0" applyFont="1" applyFill="1" applyBorder="1" applyAlignment="1">
      <alignment/>
    </xf>
    <xf numFmtId="1" fontId="1" fillId="0" borderId="20" xfId="0" applyNumberFormat="1" applyFont="1" applyFill="1" applyBorder="1" applyAlignment="1">
      <alignment horizontal="center"/>
    </xf>
    <xf numFmtId="1" fontId="0" fillId="0" borderId="12" xfId="0" applyNumberFormat="1" applyFill="1" applyBorder="1" applyAlignment="1">
      <alignment horizontal="center"/>
    </xf>
    <xf numFmtId="0" fontId="0" fillId="0" borderId="17" xfId="0" applyBorder="1" applyAlignment="1">
      <alignment/>
    </xf>
    <xf numFmtId="1" fontId="1" fillId="24" borderId="20" xfId="0" applyNumberFormat="1" applyFont="1" applyFill="1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1" fillId="0" borderId="29" xfId="0" applyFont="1" applyBorder="1" applyAlignment="1">
      <alignment/>
    </xf>
    <xf numFmtId="0" fontId="0" fillId="0" borderId="29" xfId="0" applyBorder="1" applyAlignment="1">
      <alignment/>
    </xf>
    <xf numFmtId="0" fontId="0" fillId="0" borderId="30" xfId="0" applyFont="1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2" fillId="0" borderId="0" xfId="0" applyFont="1" applyAlignment="1">
      <alignment/>
    </xf>
    <xf numFmtId="0" fontId="0" fillId="24" borderId="11" xfId="0" applyFont="1" applyFill="1" applyBorder="1" applyAlignment="1">
      <alignment/>
    </xf>
    <xf numFmtId="3" fontId="0" fillId="0" borderId="12" xfId="0" applyNumberFormat="1" applyBorder="1" applyAlignment="1">
      <alignment horizontal="center"/>
    </xf>
    <xf numFmtId="173" fontId="0" fillId="0" borderId="12" xfId="0" applyNumberFormat="1" applyBorder="1" applyAlignment="1">
      <alignment horizontal="center"/>
    </xf>
    <xf numFmtId="0" fontId="0" fillId="0" borderId="11" xfId="0" applyBorder="1" applyAlignment="1">
      <alignment horizontal="right"/>
    </xf>
    <xf numFmtId="173" fontId="0" fillId="0" borderId="10" xfId="0" applyNumberFormat="1" applyFont="1" applyBorder="1" applyAlignment="1">
      <alignment horizontal="right"/>
    </xf>
    <xf numFmtId="173" fontId="0" fillId="0" borderId="13" xfId="0" applyNumberFormat="1" applyBorder="1" applyAlignment="1">
      <alignment horizontal="right"/>
    </xf>
    <xf numFmtId="173" fontId="1" fillId="0" borderId="22" xfId="0" applyNumberFormat="1" applyFont="1" applyFill="1" applyBorder="1" applyAlignment="1">
      <alignment horizontal="right"/>
    </xf>
    <xf numFmtId="173" fontId="1" fillId="0" borderId="20" xfId="0" applyNumberFormat="1" applyFont="1" applyFill="1" applyBorder="1" applyAlignment="1">
      <alignment horizontal="right"/>
    </xf>
    <xf numFmtId="173" fontId="0" fillId="0" borderId="12" xfId="0" applyNumberFormat="1" applyBorder="1" applyAlignment="1">
      <alignment horizontal="right"/>
    </xf>
    <xf numFmtId="173" fontId="1" fillId="24" borderId="12" xfId="0" applyNumberFormat="1" applyFont="1" applyFill="1" applyBorder="1" applyAlignment="1">
      <alignment horizontal="right"/>
    </xf>
    <xf numFmtId="173" fontId="1" fillId="24" borderId="35" xfId="0" applyNumberFormat="1" applyFont="1" applyFill="1" applyBorder="1" applyAlignment="1">
      <alignment horizontal="right"/>
    </xf>
    <xf numFmtId="173" fontId="1" fillId="0" borderId="12" xfId="0" applyNumberFormat="1" applyFont="1" applyFill="1" applyBorder="1" applyAlignment="1">
      <alignment horizontal="right"/>
    </xf>
    <xf numFmtId="173" fontId="1" fillId="0" borderId="36" xfId="0" applyNumberFormat="1" applyFont="1" applyFill="1" applyBorder="1" applyAlignment="1">
      <alignment horizontal="right"/>
    </xf>
    <xf numFmtId="173" fontId="1" fillId="24" borderId="10" xfId="0" applyNumberFormat="1" applyFont="1" applyFill="1" applyBorder="1" applyAlignment="1">
      <alignment horizontal="right"/>
    </xf>
    <xf numFmtId="173" fontId="0" fillId="24" borderId="37" xfId="0" applyNumberFormat="1" applyFill="1" applyBorder="1" applyAlignment="1">
      <alignment horizontal="right"/>
    </xf>
    <xf numFmtId="173" fontId="1" fillId="24" borderId="17" xfId="0" applyNumberFormat="1" applyFont="1" applyFill="1" applyBorder="1" applyAlignment="1">
      <alignment horizontal="right"/>
    </xf>
    <xf numFmtId="173" fontId="1" fillId="24" borderId="20" xfId="0" applyNumberFormat="1" applyFont="1" applyFill="1" applyBorder="1" applyAlignment="1">
      <alignment horizontal="right"/>
    </xf>
    <xf numFmtId="173" fontId="0" fillId="0" borderId="10" xfId="0" applyNumberFormat="1" applyBorder="1" applyAlignment="1">
      <alignment horizontal="right"/>
    </xf>
    <xf numFmtId="173" fontId="0" fillId="0" borderId="12" xfId="0" applyNumberFormat="1" applyFill="1" applyBorder="1" applyAlignment="1">
      <alignment horizontal="right"/>
    </xf>
    <xf numFmtId="173" fontId="0" fillId="0" borderId="11" xfId="0" applyNumberFormat="1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0" xfId="0" applyBorder="1" applyAlignment="1">
      <alignment horizontal="right"/>
    </xf>
    <xf numFmtId="0" fontId="1" fillId="0" borderId="12" xfId="0" applyFont="1" applyBorder="1" applyAlignment="1">
      <alignment horizontal="right"/>
    </xf>
    <xf numFmtId="173" fontId="0" fillId="0" borderId="12" xfId="0" applyNumberFormat="1" applyFont="1" applyBorder="1" applyAlignment="1">
      <alignment horizontal="right"/>
    </xf>
    <xf numFmtId="3" fontId="0" fillId="0" borderId="12" xfId="0" applyNumberFormat="1" applyBorder="1" applyAlignment="1">
      <alignment/>
    </xf>
    <xf numFmtId="173" fontId="0" fillId="0" borderId="10" xfId="0" applyNumberFormat="1" applyFont="1" applyBorder="1" applyAlignment="1">
      <alignment horizontal="right"/>
    </xf>
    <xf numFmtId="173" fontId="0" fillId="0" borderId="19" xfId="0" applyNumberFormat="1" applyBorder="1" applyAlignment="1">
      <alignment horizontal="right"/>
    </xf>
    <xf numFmtId="173" fontId="0" fillId="0" borderId="21" xfId="0" applyNumberFormat="1" applyBorder="1" applyAlignment="1">
      <alignment/>
    </xf>
    <xf numFmtId="173" fontId="0" fillId="0" borderId="10" xfId="0" applyNumberFormat="1" applyBorder="1" applyAlignment="1">
      <alignment/>
    </xf>
    <xf numFmtId="173" fontId="0" fillId="0" borderId="19" xfId="0" applyNumberFormat="1" applyBorder="1" applyAlignment="1">
      <alignment/>
    </xf>
    <xf numFmtId="173" fontId="0" fillId="0" borderId="11" xfId="0" applyNumberFormat="1" applyBorder="1" applyAlignment="1">
      <alignment/>
    </xf>
    <xf numFmtId="173" fontId="0" fillId="0" borderId="38" xfId="0" applyNumberFormat="1" applyBorder="1" applyAlignment="1">
      <alignment/>
    </xf>
    <xf numFmtId="173" fontId="0" fillId="0" borderId="12" xfId="0" applyNumberFormat="1" applyBorder="1" applyAlignment="1">
      <alignment/>
    </xf>
    <xf numFmtId="173" fontId="0" fillId="0" borderId="11" xfId="0" applyNumberFormat="1" applyBorder="1" applyAlignment="1">
      <alignment horizontal="center"/>
    </xf>
    <xf numFmtId="173" fontId="0" fillId="0" borderId="13" xfId="0" applyNumberFormat="1" applyBorder="1" applyAlignment="1">
      <alignment horizontal="center"/>
    </xf>
    <xf numFmtId="173" fontId="0" fillId="0" borderId="13" xfId="0" applyNumberFormat="1" applyBorder="1" applyAlignment="1">
      <alignment/>
    </xf>
    <xf numFmtId="173" fontId="0" fillId="0" borderId="18" xfId="0" applyNumberFormat="1" applyBorder="1" applyAlignment="1">
      <alignment/>
    </xf>
    <xf numFmtId="173" fontId="0" fillId="24" borderId="10" xfId="0" applyNumberFormat="1" applyFill="1" applyBorder="1" applyAlignment="1">
      <alignment/>
    </xf>
    <xf numFmtId="0" fontId="5" fillId="24" borderId="0" xfId="0" applyFont="1" applyFill="1" applyAlignment="1">
      <alignment/>
    </xf>
    <xf numFmtId="0" fontId="5" fillId="0" borderId="0" xfId="0" applyFont="1" applyAlignment="1">
      <alignment/>
    </xf>
    <xf numFmtId="173" fontId="0" fillId="24" borderId="10" xfId="0" applyNumberFormat="1" applyFont="1" applyFill="1" applyBorder="1" applyAlignment="1">
      <alignment horizontal="right"/>
    </xf>
    <xf numFmtId="173" fontId="0" fillId="24" borderId="11" xfId="0" applyNumberFormat="1" applyFont="1" applyFill="1" applyBorder="1" applyAlignment="1">
      <alignment horizontal="right"/>
    </xf>
    <xf numFmtId="173" fontId="0" fillId="0" borderId="12" xfId="0" applyNumberFormat="1" applyFont="1" applyBorder="1" applyAlignment="1">
      <alignment horizontal="right"/>
    </xf>
    <xf numFmtId="3" fontId="0" fillId="0" borderId="10" xfId="0" applyNumberFormat="1" applyBorder="1" applyAlignment="1">
      <alignment/>
    </xf>
    <xf numFmtId="3" fontId="0" fillId="0" borderId="24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38" xfId="0" applyNumberFormat="1" applyBorder="1" applyAlignment="1">
      <alignment/>
    </xf>
    <xf numFmtId="3" fontId="0" fillId="0" borderId="39" xfId="0" applyNumberFormat="1" applyBorder="1" applyAlignment="1">
      <alignment/>
    </xf>
    <xf numFmtId="0" fontId="1" fillId="19" borderId="40" xfId="0" applyFont="1" applyFill="1" applyBorder="1" applyAlignment="1">
      <alignment/>
    </xf>
    <xf numFmtId="173" fontId="1" fillId="19" borderId="22" xfId="0" applyNumberFormat="1" applyFont="1" applyFill="1" applyBorder="1" applyAlignment="1">
      <alignment/>
    </xf>
    <xf numFmtId="3" fontId="1" fillId="19" borderId="20" xfId="0" applyNumberFormat="1" applyFont="1" applyFill="1" applyBorder="1" applyAlignment="1">
      <alignment/>
    </xf>
    <xf numFmtId="3" fontId="1" fillId="19" borderId="41" xfId="0" applyNumberFormat="1" applyFont="1" applyFill="1" applyBorder="1" applyAlignment="1">
      <alignment/>
    </xf>
    <xf numFmtId="0" fontId="1" fillId="19" borderId="40" xfId="0" applyFont="1" applyFill="1" applyBorder="1" applyAlignment="1">
      <alignment/>
    </xf>
    <xf numFmtId="173" fontId="1" fillId="19" borderId="22" xfId="0" applyNumberFormat="1" applyFont="1" applyFill="1" applyBorder="1" applyAlignment="1">
      <alignment/>
    </xf>
    <xf numFmtId="3" fontId="1" fillId="19" borderId="20" xfId="0" applyNumberFormat="1" applyFont="1" applyFill="1" applyBorder="1" applyAlignment="1">
      <alignment/>
    </xf>
    <xf numFmtId="3" fontId="1" fillId="19" borderId="41" xfId="0" applyNumberFormat="1" applyFont="1" applyFill="1" applyBorder="1" applyAlignment="1">
      <alignment/>
    </xf>
    <xf numFmtId="0" fontId="1" fillId="0" borderId="33" xfId="0" applyFont="1" applyBorder="1" applyAlignment="1">
      <alignment/>
    </xf>
    <xf numFmtId="0" fontId="1" fillId="0" borderId="31" xfId="0" applyFont="1" applyBorder="1" applyAlignment="1">
      <alignment/>
    </xf>
    <xf numFmtId="0" fontId="0" fillId="19" borderId="40" xfId="0" applyFill="1" applyBorder="1" applyAlignment="1">
      <alignment/>
    </xf>
    <xf numFmtId="0" fontId="1" fillId="19" borderId="42" xfId="0" applyFont="1" applyFill="1" applyBorder="1" applyAlignment="1">
      <alignment/>
    </xf>
    <xf numFmtId="0" fontId="0" fillId="19" borderId="14" xfId="0" applyFill="1" applyBorder="1" applyAlignment="1">
      <alignment/>
    </xf>
    <xf numFmtId="0" fontId="0" fillId="19" borderId="43" xfId="0" applyFill="1" applyBorder="1" applyAlignment="1">
      <alignment/>
    </xf>
    <xf numFmtId="0" fontId="0" fillId="19" borderId="14" xfId="0" applyFill="1" applyBorder="1" applyAlignment="1">
      <alignment/>
    </xf>
    <xf numFmtId="0" fontId="0" fillId="19" borderId="43" xfId="0" applyFill="1" applyBorder="1" applyAlignment="1">
      <alignment/>
    </xf>
    <xf numFmtId="0" fontId="0" fillId="19" borderId="34" xfId="0" applyFill="1" applyBorder="1" applyAlignment="1">
      <alignment/>
    </xf>
    <xf numFmtId="0" fontId="0" fillId="19" borderId="18" xfId="0" applyFill="1" applyBorder="1" applyAlignment="1">
      <alignment/>
    </xf>
    <xf numFmtId="0" fontId="0" fillId="19" borderId="13" xfId="0" applyFill="1" applyBorder="1" applyAlignment="1">
      <alignment/>
    </xf>
    <xf numFmtId="0" fontId="0" fillId="19" borderId="25" xfId="0" applyFill="1" applyBorder="1" applyAlignment="1">
      <alignment/>
    </xf>
    <xf numFmtId="0" fontId="0" fillId="19" borderId="44" xfId="0" applyFill="1" applyBorder="1" applyAlignment="1">
      <alignment/>
    </xf>
    <xf numFmtId="0" fontId="2" fillId="19" borderId="45" xfId="0" applyFont="1" applyFill="1" applyBorder="1" applyAlignment="1">
      <alignment/>
    </xf>
    <xf numFmtId="0" fontId="2" fillId="19" borderId="46" xfId="0" applyFont="1" applyFill="1" applyBorder="1" applyAlignment="1">
      <alignment/>
    </xf>
    <xf numFmtId="0" fontId="2" fillId="19" borderId="47" xfId="0" applyFont="1" applyFill="1" applyBorder="1" applyAlignment="1">
      <alignment/>
    </xf>
    <xf numFmtId="0" fontId="0" fillId="0" borderId="31" xfId="0" applyFont="1" applyBorder="1" applyAlignment="1">
      <alignment/>
    </xf>
    <xf numFmtId="0" fontId="1" fillId="19" borderId="20" xfId="0" applyFont="1" applyFill="1" applyBorder="1" applyAlignment="1">
      <alignment/>
    </xf>
    <xf numFmtId="173" fontId="1" fillId="19" borderId="20" xfId="0" applyNumberFormat="1" applyFont="1" applyFill="1" applyBorder="1" applyAlignment="1">
      <alignment horizontal="right"/>
    </xf>
    <xf numFmtId="1" fontId="1" fillId="19" borderId="22" xfId="0" applyNumberFormat="1" applyFont="1" applyFill="1" applyBorder="1" applyAlignment="1">
      <alignment horizontal="center"/>
    </xf>
    <xf numFmtId="1" fontId="1" fillId="19" borderId="20" xfId="0" applyNumberFormat="1" applyFont="1" applyFill="1" applyBorder="1" applyAlignment="1">
      <alignment horizontal="center"/>
    </xf>
    <xf numFmtId="0" fontId="1" fillId="19" borderId="48" xfId="0" applyFont="1" applyFill="1" applyBorder="1" applyAlignment="1">
      <alignment horizontal="center"/>
    </xf>
    <xf numFmtId="173" fontId="0" fillId="19" borderId="48" xfId="0" applyNumberFormat="1" applyFill="1" applyBorder="1" applyAlignment="1">
      <alignment horizontal="right"/>
    </xf>
    <xf numFmtId="0" fontId="0" fillId="19" borderId="48" xfId="0" applyFill="1" applyBorder="1" applyAlignment="1">
      <alignment horizontal="center"/>
    </xf>
    <xf numFmtId="0" fontId="1" fillId="19" borderId="13" xfId="0" applyFont="1" applyFill="1" applyBorder="1" applyAlignment="1">
      <alignment/>
    </xf>
    <xf numFmtId="0" fontId="0" fillId="19" borderId="11" xfId="0" applyFill="1" applyBorder="1" applyAlignment="1">
      <alignment horizontal="center"/>
    </xf>
    <xf numFmtId="0" fontId="0" fillId="19" borderId="49" xfId="0" applyFill="1" applyBorder="1" applyAlignment="1">
      <alignment horizontal="center"/>
    </xf>
    <xf numFmtId="0" fontId="1" fillId="19" borderId="13" xfId="0" applyFont="1" applyFill="1" applyBorder="1" applyAlignment="1">
      <alignment horizontal="center"/>
    </xf>
    <xf numFmtId="0" fontId="0" fillId="19" borderId="13" xfId="0" applyFill="1" applyBorder="1" applyAlignment="1">
      <alignment horizontal="center"/>
    </xf>
    <xf numFmtId="0" fontId="0" fillId="19" borderId="50" xfId="0" applyFill="1" applyBorder="1" applyAlignment="1">
      <alignment horizontal="center"/>
    </xf>
    <xf numFmtId="0" fontId="0" fillId="19" borderId="51" xfId="0" applyFill="1" applyBorder="1" applyAlignment="1">
      <alignment/>
    </xf>
    <xf numFmtId="0" fontId="0" fillId="19" borderId="51" xfId="0" applyFill="1" applyBorder="1" applyAlignment="1">
      <alignment horizontal="center"/>
    </xf>
    <xf numFmtId="0" fontId="0" fillId="19" borderId="52" xfId="0" applyFill="1" applyBorder="1" applyAlignment="1">
      <alignment horizontal="center"/>
    </xf>
    <xf numFmtId="173" fontId="1" fillId="19" borderId="20" xfId="0" applyNumberFormat="1" applyFont="1" applyFill="1" applyBorder="1" applyAlignment="1">
      <alignment/>
    </xf>
    <xf numFmtId="1" fontId="0" fillId="19" borderId="20" xfId="0" applyNumberFormat="1" applyFill="1" applyBorder="1" applyAlignment="1">
      <alignment horizontal="center"/>
    </xf>
    <xf numFmtId="0" fontId="0" fillId="19" borderId="11" xfId="0" applyFill="1" applyBorder="1" applyAlignment="1">
      <alignment/>
    </xf>
    <xf numFmtId="0" fontId="1" fillId="19" borderId="19" xfId="0" applyFont="1" applyFill="1" applyBorder="1" applyAlignment="1">
      <alignment horizontal="center"/>
    </xf>
    <xf numFmtId="0" fontId="1" fillId="19" borderId="11" xfId="0" applyFont="1" applyFill="1" applyBorder="1" applyAlignment="1">
      <alignment horizontal="center"/>
    </xf>
    <xf numFmtId="0" fontId="1" fillId="19" borderId="51" xfId="0" applyFont="1" applyFill="1" applyBorder="1" applyAlignment="1">
      <alignment horizontal="center"/>
    </xf>
    <xf numFmtId="173" fontId="1" fillId="19" borderId="20" xfId="0" applyNumberFormat="1" applyFont="1" applyFill="1" applyBorder="1" applyAlignment="1">
      <alignment/>
    </xf>
    <xf numFmtId="1" fontId="1" fillId="19" borderId="20" xfId="0" applyNumberFormat="1" applyFont="1" applyFill="1" applyBorder="1" applyAlignment="1">
      <alignment/>
    </xf>
    <xf numFmtId="0" fontId="1" fillId="19" borderId="46" xfId="0" applyFont="1" applyFill="1" applyBorder="1" applyAlignment="1">
      <alignment/>
    </xf>
    <xf numFmtId="173" fontId="1" fillId="19" borderId="46" xfId="0" applyNumberFormat="1" applyFont="1" applyFill="1" applyBorder="1" applyAlignment="1">
      <alignment horizontal="right"/>
    </xf>
    <xf numFmtId="173" fontId="1" fillId="19" borderId="46" xfId="0" applyNumberFormat="1" applyFont="1" applyFill="1" applyBorder="1" applyAlignment="1">
      <alignment/>
    </xf>
    <xf numFmtId="1" fontId="1" fillId="19" borderId="46" xfId="0" applyNumberFormat="1" applyFont="1" applyFill="1" applyBorder="1" applyAlignment="1">
      <alignment/>
    </xf>
    <xf numFmtId="0" fontId="0" fillId="19" borderId="38" xfId="0" applyFill="1" applyBorder="1" applyAlignment="1">
      <alignment/>
    </xf>
    <xf numFmtId="0" fontId="3" fillId="0" borderId="0" xfId="0" applyFont="1" applyAlignment="1">
      <alignment/>
    </xf>
    <xf numFmtId="173" fontId="0" fillId="19" borderId="22" xfId="0" applyNumberFormat="1" applyFont="1" applyFill="1" applyBorder="1" applyAlignment="1">
      <alignment/>
    </xf>
    <xf numFmtId="3" fontId="0" fillId="19" borderId="20" xfId="0" applyNumberFormat="1" applyFont="1" applyFill="1" applyBorder="1" applyAlignment="1">
      <alignment/>
    </xf>
    <xf numFmtId="3" fontId="0" fillId="19" borderId="41" xfId="0" applyNumberFormat="1" applyFont="1" applyFill="1" applyBorder="1" applyAlignment="1">
      <alignment/>
    </xf>
    <xf numFmtId="0" fontId="3" fillId="0" borderId="0" xfId="0" applyFont="1" applyBorder="1" applyAlignment="1">
      <alignment horizontal="left"/>
    </xf>
    <xf numFmtId="3" fontId="0" fillId="0" borderId="21" xfId="0" applyNumberFormat="1" applyBorder="1" applyAlignment="1">
      <alignment/>
    </xf>
    <xf numFmtId="0" fontId="0" fillId="19" borderId="14" xfId="0" applyFont="1" applyFill="1" applyBorder="1" applyAlignment="1">
      <alignment horizontal="center"/>
    </xf>
    <xf numFmtId="0" fontId="1" fillId="19" borderId="14" xfId="0" applyFont="1" applyFill="1" applyBorder="1" applyAlignment="1">
      <alignment horizontal="center"/>
    </xf>
    <xf numFmtId="0" fontId="2" fillId="0" borderId="31" xfId="0" applyFont="1" applyBorder="1" applyAlignment="1">
      <alignment/>
    </xf>
    <xf numFmtId="173" fontId="2" fillId="0" borderId="21" xfId="0" applyNumberFormat="1" applyFont="1" applyBorder="1" applyAlignment="1">
      <alignment/>
    </xf>
    <xf numFmtId="3" fontId="2" fillId="0" borderId="21" xfId="0" applyNumberFormat="1" applyFont="1" applyBorder="1" applyAlignment="1">
      <alignment/>
    </xf>
    <xf numFmtId="3" fontId="2" fillId="0" borderId="24" xfId="0" applyNumberFormat="1" applyFont="1" applyBorder="1" applyAlignment="1">
      <alignment/>
    </xf>
    <xf numFmtId="3" fontId="1" fillId="19" borderId="22" xfId="0" applyNumberFormat="1" applyFont="1" applyFill="1" applyBorder="1" applyAlignment="1">
      <alignment/>
    </xf>
    <xf numFmtId="1" fontId="0" fillId="0" borderId="19" xfId="0" applyNumberFormat="1" applyBorder="1" applyAlignment="1">
      <alignment horizontal="center"/>
    </xf>
    <xf numFmtId="0" fontId="3" fillId="0" borderId="0" xfId="0" applyFont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0"/>
  <sheetViews>
    <sheetView zoomScalePageLayoutView="0" workbookViewId="0" topLeftCell="A25">
      <selection activeCell="C59" sqref="C59"/>
    </sheetView>
  </sheetViews>
  <sheetFormatPr defaultColWidth="9.00390625" defaultRowHeight="12.75"/>
  <cols>
    <col min="1" max="1" width="39.75390625" style="0" customWidth="1"/>
    <col min="2" max="4" width="11.75390625" style="1" customWidth="1"/>
  </cols>
  <sheetData>
    <row r="1" spans="1:4" ht="12.75">
      <c r="A1" s="4"/>
      <c r="D1" s="4" t="s">
        <v>50</v>
      </c>
    </row>
    <row r="2" spans="1:4" ht="15.75">
      <c r="A2" s="193" t="s">
        <v>123</v>
      </c>
      <c r="B2" s="193"/>
      <c r="C2" s="193"/>
      <c r="D2" s="193"/>
    </row>
    <row r="3" spans="1:4" ht="12.75">
      <c r="A3" s="13"/>
      <c r="B3" s="8"/>
      <c r="C3" s="8"/>
      <c r="D3" s="8"/>
    </row>
    <row r="4" spans="1:4" ht="12.75">
      <c r="A4" s="157"/>
      <c r="B4" s="158" t="s">
        <v>0</v>
      </c>
      <c r="C4" s="159" t="s">
        <v>56</v>
      </c>
      <c r="D4" s="158" t="s">
        <v>31</v>
      </c>
    </row>
    <row r="5" spans="1:4" ht="12.75">
      <c r="A5" s="160" t="s">
        <v>30</v>
      </c>
      <c r="B5" s="161" t="s">
        <v>1</v>
      </c>
      <c r="C5" s="162" t="s">
        <v>57</v>
      </c>
      <c r="D5" s="161" t="s">
        <v>124</v>
      </c>
    </row>
    <row r="6" spans="1:4" ht="13.5" thickBot="1">
      <c r="A6" s="163"/>
      <c r="B6" s="164">
        <v>2011</v>
      </c>
      <c r="C6" s="165">
        <v>2012</v>
      </c>
      <c r="D6" s="164" t="s">
        <v>32</v>
      </c>
    </row>
    <row r="7" spans="1:4" ht="13.5" thickTop="1">
      <c r="A7" s="3" t="s">
        <v>3</v>
      </c>
      <c r="B7" s="94">
        <v>1.5</v>
      </c>
      <c r="C7" s="94">
        <v>2</v>
      </c>
      <c r="D7" s="21">
        <f>C7/B7*100</f>
        <v>133.33333333333331</v>
      </c>
    </row>
    <row r="8" spans="1:4" ht="12.75">
      <c r="A8" s="3" t="s">
        <v>4</v>
      </c>
      <c r="B8" s="94">
        <v>1000</v>
      </c>
      <c r="C8" s="94">
        <v>1000</v>
      </c>
      <c r="D8" s="18">
        <f>C8/B8*100</f>
        <v>100</v>
      </c>
    </row>
    <row r="9" spans="1:4" ht="12.75">
      <c r="A9" s="3" t="s">
        <v>33</v>
      </c>
      <c r="B9" s="94">
        <v>9</v>
      </c>
      <c r="C9" s="94">
        <v>7</v>
      </c>
      <c r="D9" s="18">
        <f aca="true" t="shared" si="0" ref="D9:D15">C9/B9*100</f>
        <v>77.77777777777779</v>
      </c>
    </row>
    <row r="10" spans="1:4" ht="12.75">
      <c r="A10" s="3" t="s">
        <v>6</v>
      </c>
      <c r="B10" s="94">
        <v>700</v>
      </c>
      <c r="C10" s="94">
        <v>600</v>
      </c>
      <c r="D10" s="18">
        <f t="shared" si="0"/>
        <v>85.71428571428571</v>
      </c>
    </row>
    <row r="11" spans="1:4" ht="12.75">
      <c r="A11" s="3" t="s">
        <v>5</v>
      </c>
      <c r="B11" s="94">
        <v>8</v>
      </c>
      <c r="C11" s="94">
        <v>20</v>
      </c>
      <c r="D11" s="18">
        <f t="shared" si="0"/>
        <v>250</v>
      </c>
    </row>
    <row r="12" spans="1:4" ht="12.75">
      <c r="A12" s="3" t="s">
        <v>7</v>
      </c>
      <c r="B12" s="94">
        <v>200</v>
      </c>
      <c r="C12" s="94">
        <v>800</v>
      </c>
      <c r="D12" s="18">
        <f t="shared" si="0"/>
        <v>400</v>
      </c>
    </row>
    <row r="13" spans="1:4" ht="12.75">
      <c r="A13" s="3" t="s">
        <v>47</v>
      </c>
      <c r="B13" s="94">
        <v>2600</v>
      </c>
      <c r="C13" s="94">
        <v>1280</v>
      </c>
      <c r="D13" s="18">
        <f t="shared" si="0"/>
        <v>49.23076923076923</v>
      </c>
    </row>
    <row r="14" spans="1:4" ht="12.75">
      <c r="A14" s="6" t="s">
        <v>2</v>
      </c>
      <c r="B14" s="85">
        <v>4647.5</v>
      </c>
      <c r="C14" s="85">
        <v>2693</v>
      </c>
      <c r="D14" s="18">
        <f t="shared" si="0"/>
        <v>57.94513179128564</v>
      </c>
    </row>
    <row r="15" spans="1:4" ht="12.75">
      <c r="A15" s="3" t="s">
        <v>34</v>
      </c>
      <c r="B15" s="94">
        <v>8600</v>
      </c>
      <c r="C15" s="94">
        <v>8400</v>
      </c>
      <c r="D15" s="18">
        <f t="shared" si="0"/>
        <v>97.67441860465115</v>
      </c>
    </row>
    <row r="16" spans="1:4" ht="12.75">
      <c r="A16" s="5"/>
      <c r="B16" s="96"/>
      <c r="C16" s="96"/>
      <c r="D16" s="10"/>
    </row>
    <row r="17" spans="1:4" ht="12.75">
      <c r="A17" s="48" t="s">
        <v>8</v>
      </c>
      <c r="B17" s="81">
        <f>SUM(B7:B15)</f>
        <v>17766</v>
      </c>
      <c r="C17" s="81">
        <f>SUM(C7:C15)</f>
        <v>14802</v>
      </c>
      <c r="D17" s="49">
        <f>C17/B17*100</f>
        <v>83.31644714623438</v>
      </c>
    </row>
    <row r="18" spans="1:4" ht="12.75">
      <c r="A18" s="6"/>
      <c r="B18" s="79"/>
      <c r="C18" s="79"/>
      <c r="D18" s="9"/>
    </row>
    <row r="19" spans="1:4" ht="12.75">
      <c r="A19" s="3" t="s">
        <v>43</v>
      </c>
      <c r="B19" s="94">
        <v>45</v>
      </c>
      <c r="C19" s="94">
        <v>45</v>
      </c>
      <c r="D19" s="18">
        <f aca="true" t="shared" si="1" ref="D19:D24">C19/B19*100</f>
        <v>100</v>
      </c>
    </row>
    <row r="20" spans="1:4" ht="12.75">
      <c r="A20" s="3" t="s">
        <v>23</v>
      </c>
      <c r="B20" s="94">
        <v>5003</v>
      </c>
      <c r="C20" s="94">
        <v>7398</v>
      </c>
      <c r="D20" s="18">
        <f t="shared" si="1"/>
        <v>147.8712772336598</v>
      </c>
    </row>
    <row r="21" spans="1:4" ht="12.75">
      <c r="A21" s="5" t="s">
        <v>85</v>
      </c>
      <c r="B21" s="103">
        <v>248</v>
      </c>
      <c r="C21" s="103">
        <v>162</v>
      </c>
      <c r="D21" s="20">
        <f t="shared" si="1"/>
        <v>65.32258064516128</v>
      </c>
    </row>
    <row r="22" spans="1:4" ht="12.75">
      <c r="A22" s="5" t="s">
        <v>109</v>
      </c>
      <c r="B22" s="103">
        <v>31.5</v>
      </c>
      <c r="C22" s="103">
        <v>31.5</v>
      </c>
      <c r="D22" s="192">
        <f t="shared" si="1"/>
        <v>100</v>
      </c>
    </row>
    <row r="23" spans="1:4" ht="12.75">
      <c r="A23" s="5" t="s">
        <v>108</v>
      </c>
      <c r="B23" s="103">
        <v>3</v>
      </c>
      <c r="C23" s="103">
        <v>0</v>
      </c>
      <c r="D23" s="192">
        <f t="shared" si="1"/>
        <v>0</v>
      </c>
    </row>
    <row r="24" spans="1:4" ht="12.75">
      <c r="A24" s="48" t="s">
        <v>9</v>
      </c>
      <c r="B24" s="81">
        <f>SUM(B18:B23)</f>
        <v>5330.5</v>
      </c>
      <c r="C24" s="81">
        <f>SUM(C18:C23)</f>
        <v>7636.5</v>
      </c>
      <c r="D24" s="49">
        <f t="shared" si="1"/>
        <v>143.26048213113216</v>
      </c>
    </row>
    <row r="25" spans="1:4" ht="13.5" thickBot="1">
      <c r="A25" s="61"/>
      <c r="B25" s="82"/>
      <c r="C25" s="82"/>
      <c r="D25" s="11"/>
    </row>
    <row r="26" spans="1:4" ht="13.5" thickBot="1">
      <c r="A26" s="58" t="s">
        <v>10</v>
      </c>
      <c r="B26" s="83">
        <f>SUM(B17+B24)</f>
        <v>23096.5</v>
      </c>
      <c r="C26" s="84">
        <f>SUM(C17+C24)</f>
        <v>22438.5</v>
      </c>
      <c r="D26" s="50">
        <f>C26/B26*100</f>
        <v>97.15108349749963</v>
      </c>
    </row>
    <row r="27" spans="1:4" ht="12.75">
      <c r="A27" s="6"/>
      <c r="B27" s="85"/>
      <c r="C27" s="85"/>
      <c r="D27" s="9"/>
    </row>
    <row r="28" spans="1:4" ht="12.75">
      <c r="A28" s="3" t="s">
        <v>48</v>
      </c>
      <c r="B28" s="94">
        <v>18858</v>
      </c>
      <c r="C28" s="94">
        <v>19039</v>
      </c>
      <c r="D28" s="18">
        <f>C28/B28*100</f>
        <v>100.95980485735497</v>
      </c>
    </row>
    <row r="29" spans="1:4" ht="12.75">
      <c r="A29" s="3" t="s">
        <v>49</v>
      </c>
      <c r="B29" s="94">
        <v>61512</v>
      </c>
      <c r="C29" s="94">
        <v>61673</v>
      </c>
      <c r="D29" s="18">
        <f>C29/B29*100</f>
        <v>100.26173754714527</v>
      </c>
    </row>
    <row r="30" spans="1:4" ht="12.75">
      <c r="A30" s="3" t="s">
        <v>86</v>
      </c>
      <c r="B30" s="94">
        <v>500</v>
      </c>
      <c r="C30" s="94">
        <v>500</v>
      </c>
      <c r="D30" s="18">
        <f>C30/B30*100</f>
        <v>100</v>
      </c>
    </row>
    <row r="31" spans="1:4" ht="12.75">
      <c r="A31" s="3" t="s">
        <v>35</v>
      </c>
      <c r="B31" s="94">
        <v>26300</v>
      </c>
      <c r="C31" s="94">
        <v>29467</v>
      </c>
      <c r="D31" s="18">
        <f>C31/B31*100</f>
        <v>112.04182509505702</v>
      </c>
    </row>
    <row r="32" spans="1:4" ht="13.5" thickBot="1">
      <c r="A32" s="3"/>
      <c r="B32" s="94"/>
      <c r="C32" s="94"/>
      <c r="D32" s="10"/>
    </row>
    <row r="33" spans="1:4" ht="13.5" thickBot="1">
      <c r="A33" s="58" t="s">
        <v>24</v>
      </c>
      <c r="B33" s="84">
        <f>SUM(B28:B32)</f>
        <v>107170</v>
      </c>
      <c r="C33" s="84">
        <f>SUM(C28:C32)</f>
        <v>110679</v>
      </c>
      <c r="D33" s="50">
        <f>C33/B33*100</f>
        <v>103.27423719324437</v>
      </c>
    </row>
    <row r="34" spans="1:4" ht="13.5" thickBot="1">
      <c r="A34" s="7"/>
      <c r="B34" s="82"/>
      <c r="C34" s="82"/>
      <c r="D34" s="11"/>
    </row>
    <row r="35" spans="1:4" ht="13.5" thickBot="1">
      <c r="A35" s="58" t="s">
        <v>100</v>
      </c>
      <c r="B35" s="84">
        <f>SUM(B26+B33)</f>
        <v>130266.5</v>
      </c>
      <c r="C35" s="84">
        <f>SUM(C26+C33)</f>
        <v>133117.5</v>
      </c>
      <c r="D35" s="50">
        <f>C35/B35*100</f>
        <v>102.18859031293542</v>
      </c>
    </row>
    <row r="36" spans="1:4" ht="12.75">
      <c r="A36" s="51"/>
      <c r="B36" s="86"/>
      <c r="C36" s="87"/>
      <c r="D36" s="52"/>
    </row>
    <row r="37" spans="1:4" ht="12.75">
      <c r="A37" s="54" t="s">
        <v>22</v>
      </c>
      <c r="B37" s="88"/>
      <c r="C37" s="89"/>
      <c r="D37" s="53"/>
    </row>
    <row r="38" spans="1:4" ht="12.75">
      <c r="A38" s="28"/>
      <c r="B38" s="90"/>
      <c r="C38" s="91"/>
      <c r="D38" s="44"/>
    </row>
    <row r="39" spans="1:5" s="27" customFormat="1" ht="12.75">
      <c r="A39" s="29" t="s">
        <v>46</v>
      </c>
      <c r="B39" s="117">
        <v>20291</v>
      </c>
      <c r="C39" s="117">
        <v>7408.4</v>
      </c>
      <c r="D39" s="18">
        <f>C39/B39*100</f>
        <v>36.51076832093046</v>
      </c>
      <c r="E39" s="115"/>
    </row>
    <row r="40" spans="1:5" s="27" customFormat="1" ht="12.75">
      <c r="A40" s="77" t="s">
        <v>90</v>
      </c>
      <c r="B40" s="118">
        <v>177371.1</v>
      </c>
      <c r="C40" s="118">
        <v>156244.3</v>
      </c>
      <c r="D40" s="18">
        <f>C40/B40*100</f>
        <v>88.08892767762053</v>
      </c>
      <c r="E40" s="115"/>
    </row>
    <row r="41" spans="1:5" s="27" customFormat="1" ht="13.5" thickBot="1">
      <c r="A41" s="56"/>
      <c r="B41" s="92"/>
      <c r="C41" s="92"/>
      <c r="D41" s="57"/>
      <c r="E41" s="115"/>
    </row>
    <row r="42" spans="1:5" s="27" customFormat="1" ht="13.5" thickBot="1">
      <c r="A42" s="58" t="s">
        <v>101</v>
      </c>
      <c r="B42" s="84">
        <f>SUM(B39:B40)</f>
        <v>197662.1</v>
      </c>
      <c r="C42" s="84">
        <f>SUM(C39:C40)</f>
        <v>163652.69999999998</v>
      </c>
      <c r="D42" s="59">
        <f>C42/B42*100</f>
        <v>82.79417247919555</v>
      </c>
      <c r="E42" s="115"/>
    </row>
    <row r="43" spans="1:5" s="27" customFormat="1" ht="13.5" thickBot="1">
      <c r="A43" s="40"/>
      <c r="B43" s="93"/>
      <c r="C43" s="93"/>
      <c r="D43" s="62"/>
      <c r="E43" s="115"/>
    </row>
    <row r="44" spans="1:5" s="27" customFormat="1" ht="13.5" thickBot="1">
      <c r="A44" s="150" t="s">
        <v>40</v>
      </c>
      <c r="B44" s="151">
        <f>SUM(B35+B42)</f>
        <v>327928.6</v>
      </c>
      <c r="C44" s="151">
        <f>SUM(C35+C42)</f>
        <v>296770.19999999995</v>
      </c>
      <c r="D44" s="153">
        <f>C44/B44*100</f>
        <v>90.49841947301942</v>
      </c>
      <c r="E44" s="115"/>
    </row>
    <row r="45" spans="1:5" s="27" customFormat="1" ht="12.75">
      <c r="A45" s="34"/>
      <c r="B45" s="85"/>
      <c r="C45" s="85"/>
      <c r="D45" s="9"/>
      <c r="E45" s="115"/>
    </row>
    <row r="46" spans="1:5" s="27" customFormat="1" ht="30" customHeight="1" thickBot="1">
      <c r="A46" s="154" t="s">
        <v>36</v>
      </c>
      <c r="B46" s="155"/>
      <c r="C46" s="155"/>
      <c r="D46" s="156"/>
      <c r="E46" s="115"/>
    </row>
    <row r="47" spans="1:5" ht="13.5" thickTop="1">
      <c r="A47" s="6" t="s">
        <v>37</v>
      </c>
      <c r="B47" s="119">
        <v>153571.6</v>
      </c>
      <c r="C47" s="119">
        <v>149248.2</v>
      </c>
      <c r="D47" s="21">
        <f>C47/B47*100</f>
        <v>97.18476593328454</v>
      </c>
      <c r="E47" s="116"/>
    </row>
    <row r="48" spans="1:5" ht="12.75">
      <c r="A48" s="3" t="s">
        <v>38</v>
      </c>
      <c r="B48" s="81">
        <v>172857</v>
      </c>
      <c r="C48" s="81">
        <v>146022</v>
      </c>
      <c r="D48" s="18">
        <f>C48/B48*100</f>
        <v>84.47560700463389</v>
      </c>
      <c r="E48" s="116"/>
    </row>
    <row r="49" spans="1:5" ht="13.5" thickBot="1">
      <c r="A49" s="7"/>
      <c r="B49" s="82"/>
      <c r="C49" s="82"/>
      <c r="D49" s="19"/>
      <c r="E49" s="116"/>
    </row>
    <row r="50" spans="1:5" ht="13.5" thickBot="1">
      <c r="A50" s="58" t="s">
        <v>102</v>
      </c>
      <c r="B50" s="84">
        <f>SUM(B47:B48)</f>
        <v>326428.6</v>
      </c>
      <c r="C50" s="84">
        <f>SUM(C47:C48)</f>
        <v>295270.2</v>
      </c>
      <c r="D50" s="59">
        <f>C50/B50*100</f>
        <v>90.45475794706715</v>
      </c>
      <c r="E50" s="116"/>
    </row>
    <row r="51" spans="1:5" ht="12.75">
      <c r="A51" s="6"/>
      <c r="B51" s="85"/>
      <c r="C51" s="85"/>
      <c r="D51" s="9"/>
      <c r="E51" s="116"/>
    </row>
    <row r="52" spans="1:5" ht="12.75">
      <c r="A52" s="55" t="s">
        <v>22</v>
      </c>
      <c r="B52" s="95"/>
      <c r="C52" s="95"/>
      <c r="D52" s="60"/>
      <c r="E52" s="116"/>
    </row>
    <row r="53" spans="1:5" ht="12.75">
      <c r="A53" s="5"/>
      <c r="B53" s="96"/>
      <c r="C53" s="96"/>
      <c r="D53" s="10"/>
      <c r="E53" s="116"/>
    </row>
    <row r="54" spans="1:5" ht="12.75">
      <c r="A54" s="3" t="s">
        <v>41</v>
      </c>
      <c r="B54" s="94">
        <v>1500</v>
      </c>
      <c r="C54" s="94">
        <v>1500</v>
      </c>
      <c r="D54" s="18">
        <f>C54/B54*100</f>
        <v>100</v>
      </c>
      <c r="E54" s="116"/>
    </row>
    <row r="55" spans="1:5" ht="13.5" thickBot="1">
      <c r="A55" s="33"/>
      <c r="B55" s="82"/>
      <c r="C55" s="82"/>
      <c r="D55" s="19"/>
      <c r="E55" s="116"/>
    </row>
    <row r="56" spans="1:5" ht="13.5" thickBot="1">
      <c r="A56" s="58" t="s">
        <v>101</v>
      </c>
      <c r="B56" s="84">
        <f>SUM(B54:B54)</f>
        <v>1500</v>
      </c>
      <c r="C56" s="84">
        <f>SUM(C54:C54)</f>
        <v>1500</v>
      </c>
      <c r="D56" s="59">
        <f>C56/B56*100</f>
        <v>100</v>
      </c>
      <c r="E56" s="116"/>
    </row>
    <row r="57" spans="1:5" ht="13.5" thickBot="1">
      <c r="A57" s="7"/>
      <c r="B57" s="82"/>
      <c r="C57" s="82"/>
      <c r="D57" s="11"/>
      <c r="E57" s="116"/>
    </row>
    <row r="58" spans="1:5" ht="13.5" thickBot="1">
      <c r="A58" s="150" t="s">
        <v>42</v>
      </c>
      <c r="B58" s="151">
        <f>SUM(B50+B56)</f>
        <v>327928.6</v>
      </c>
      <c r="C58" s="151">
        <f>SUM(C50+C56)</f>
        <v>296770.2</v>
      </c>
      <c r="D58" s="152">
        <f>C58/B58*100</f>
        <v>90.49841947301944</v>
      </c>
      <c r="E58" s="116"/>
    </row>
    <row r="60" spans="1:3" ht="12.75">
      <c r="A60" s="36"/>
      <c r="C60" s="32"/>
    </row>
  </sheetData>
  <sheetProtection/>
  <mergeCells count="1">
    <mergeCell ref="A2:D2"/>
  </mergeCells>
  <printOptions/>
  <pageMargins left="0.75" right="0.75" top="1" bottom="1" header="0.4921259845" footer="0.4921259845"/>
  <pageSetup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46"/>
  <sheetViews>
    <sheetView zoomScalePageLayoutView="0" workbookViewId="0" topLeftCell="A17">
      <selection activeCell="C53" sqref="C53"/>
    </sheetView>
  </sheetViews>
  <sheetFormatPr defaultColWidth="9.00390625" defaultRowHeight="12.75"/>
  <cols>
    <col min="1" max="1" width="31.375" style="0" customWidth="1"/>
    <col min="2" max="2" width="12.25390625" style="1" customWidth="1"/>
    <col min="3" max="4" width="11.75390625" style="1" customWidth="1"/>
  </cols>
  <sheetData>
    <row r="1" ht="12.75"/>
    <row r="2" spans="1:4" ht="19.5" customHeight="1">
      <c r="A2" s="2"/>
      <c r="B2" s="8"/>
      <c r="C2" s="8"/>
      <c r="D2" s="8"/>
    </row>
    <row r="3" spans="1:4" ht="19.5" customHeight="1">
      <c r="A3" s="16"/>
      <c r="B3" s="8"/>
      <c r="C3" s="8"/>
      <c r="D3" s="16" t="s">
        <v>51</v>
      </c>
    </row>
    <row r="4" spans="1:4" ht="19.5" customHeight="1">
      <c r="A4" s="183" t="s">
        <v>125</v>
      </c>
      <c r="B4" s="31"/>
      <c r="C4" s="15"/>
      <c r="D4" s="8"/>
    </row>
    <row r="5" spans="1:4" ht="19.5" customHeight="1">
      <c r="A5" s="2"/>
      <c r="B5" s="30"/>
      <c r="C5" s="8"/>
      <c r="D5" s="8"/>
    </row>
    <row r="6" spans="1:4" ht="12.75" customHeight="1">
      <c r="A6" s="168"/>
      <c r="B6" s="169" t="s">
        <v>0</v>
      </c>
      <c r="C6" s="170" t="s">
        <v>56</v>
      </c>
      <c r="D6" s="170" t="s">
        <v>31</v>
      </c>
    </row>
    <row r="7" spans="1:4" ht="12.75" customHeight="1">
      <c r="A7" s="160" t="s">
        <v>20</v>
      </c>
      <c r="B7" s="160" t="s">
        <v>1</v>
      </c>
      <c r="C7" s="160" t="s">
        <v>57</v>
      </c>
      <c r="D7" s="160" t="s">
        <v>124</v>
      </c>
    </row>
    <row r="8" spans="1:4" ht="12.75" customHeight="1" thickBot="1">
      <c r="A8" s="171"/>
      <c r="B8" s="171">
        <v>2011</v>
      </c>
      <c r="C8" s="171">
        <v>2012</v>
      </c>
      <c r="D8" s="171" t="s">
        <v>32</v>
      </c>
    </row>
    <row r="9" spans="1:4" ht="12.75" customHeight="1" thickTop="1">
      <c r="A9" s="6" t="s">
        <v>58</v>
      </c>
      <c r="B9" s="85">
        <v>2410.1</v>
      </c>
      <c r="C9" s="85">
        <v>2784.3</v>
      </c>
      <c r="D9" s="21">
        <f>SUM(C9/B9)*100</f>
        <v>115.52632670843535</v>
      </c>
    </row>
    <row r="10" spans="1:4" ht="12.75" customHeight="1">
      <c r="A10" s="3" t="s">
        <v>59</v>
      </c>
      <c r="B10" s="94">
        <v>15372</v>
      </c>
      <c r="C10" s="94">
        <v>15983</v>
      </c>
      <c r="D10" s="21">
        <f aca="true" t="shared" si="0" ref="D10:D46">SUM(C10/B10)*100</f>
        <v>103.97475930262816</v>
      </c>
    </row>
    <row r="11" spans="1:4" ht="12.75" customHeight="1">
      <c r="A11" s="3" t="s">
        <v>60</v>
      </c>
      <c r="B11" s="94">
        <v>9033</v>
      </c>
      <c r="C11" s="94">
        <v>12053</v>
      </c>
      <c r="D11" s="21">
        <f t="shared" si="0"/>
        <v>133.43296800619947</v>
      </c>
    </row>
    <row r="12" spans="1:4" ht="12.75" customHeight="1">
      <c r="A12" s="3" t="s">
        <v>61</v>
      </c>
      <c r="B12" s="94">
        <v>34765.5</v>
      </c>
      <c r="C12" s="94">
        <v>34455.7</v>
      </c>
      <c r="D12" s="21">
        <f>SUM(C12/B12)*100</f>
        <v>99.10888668363751</v>
      </c>
    </row>
    <row r="13" spans="1:5" ht="12.75" customHeight="1">
      <c r="A13" s="3" t="s">
        <v>87</v>
      </c>
      <c r="B13" s="94">
        <v>16327</v>
      </c>
      <c r="C13" s="94">
        <v>10242.6</v>
      </c>
      <c r="D13" s="21">
        <f t="shared" si="0"/>
        <v>62.734121394009925</v>
      </c>
      <c r="E13" s="116"/>
    </row>
    <row r="14" spans="1:5" ht="12.75" customHeight="1">
      <c r="A14" s="3" t="s">
        <v>88</v>
      </c>
      <c r="B14" s="94">
        <v>8720</v>
      </c>
      <c r="C14" s="94">
        <v>7912.5</v>
      </c>
      <c r="D14" s="21">
        <f t="shared" si="0"/>
        <v>90.73967889908256</v>
      </c>
      <c r="E14" s="116"/>
    </row>
    <row r="15" spans="1:5" ht="12.75" customHeight="1">
      <c r="A15" s="3" t="s">
        <v>62</v>
      </c>
      <c r="B15" s="94">
        <v>2027</v>
      </c>
      <c r="C15" s="94">
        <v>2218</v>
      </c>
      <c r="D15" s="21">
        <f t="shared" si="0"/>
        <v>109.42279230389738</v>
      </c>
      <c r="E15" s="116"/>
    </row>
    <row r="16" spans="1:5" ht="12.75" customHeight="1">
      <c r="A16" s="3" t="s">
        <v>63</v>
      </c>
      <c r="B16" s="94">
        <v>397</v>
      </c>
      <c r="C16" s="94">
        <v>632</v>
      </c>
      <c r="D16" s="21">
        <f t="shared" si="0"/>
        <v>159.19395465994964</v>
      </c>
      <c r="E16" s="116"/>
    </row>
    <row r="17" spans="1:5" ht="12.75" customHeight="1">
      <c r="A17" s="3" t="s">
        <v>64</v>
      </c>
      <c r="B17" s="94">
        <v>61655.6</v>
      </c>
      <c r="C17" s="94">
        <v>59437.7</v>
      </c>
      <c r="D17" s="21">
        <f t="shared" si="0"/>
        <v>96.40275984663194</v>
      </c>
      <c r="E17" s="116"/>
    </row>
    <row r="18" spans="1:5" ht="12.75" customHeight="1">
      <c r="A18" s="5" t="s">
        <v>65</v>
      </c>
      <c r="B18" s="96">
        <v>2864.4</v>
      </c>
      <c r="C18" s="96">
        <v>3529.4</v>
      </c>
      <c r="D18" s="19">
        <f t="shared" si="0"/>
        <v>123.21603128054741</v>
      </c>
      <c r="E18" s="116"/>
    </row>
    <row r="19" spans="1:5" ht="12.75" customHeight="1" thickBot="1">
      <c r="A19" s="5"/>
      <c r="B19" s="80"/>
      <c r="C19" s="96"/>
      <c r="D19" s="20"/>
      <c r="E19" s="116"/>
    </row>
    <row r="20" spans="1:5" ht="12.75" customHeight="1" thickBot="1">
      <c r="A20" s="150" t="s">
        <v>21</v>
      </c>
      <c r="B20" s="151">
        <f>SUM(B9:B18)</f>
        <v>153571.6</v>
      </c>
      <c r="C20" s="151">
        <f>SUM(C9:C18)</f>
        <v>149248.19999999998</v>
      </c>
      <c r="D20" s="167">
        <f t="shared" si="0"/>
        <v>97.18476593328452</v>
      </c>
      <c r="E20" s="116"/>
    </row>
    <row r="21" spans="1:5" ht="12.75" customHeight="1">
      <c r="A21" s="34"/>
      <c r="B21" s="99"/>
      <c r="C21" s="99"/>
      <c r="D21" s="21"/>
      <c r="E21" s="116"/>
    </row>
    <row r="22" spans="1:5" ht="12.75" customHeight="1">
      <c r="A22" s="6" t="s">
        <v>58</v>
      </c>
      <c r="B22" s="100">
        <v>56556</v>
      </c>
      <c r="C22" s="100">
        <v>32807</v>
      </c>
      <c r="D22" s="21">
        <f t="shared" si="0"/>
        <v>58.00799207864771</v>
      </c>
      <c r="E22" s="116"/>
    </row>
    <row r="23" spans="1:5" ht="12.75" customHeight="1">
      <c r="A23" s="3" t="s">
        <v>59</v>
      </c>
      <c r="B23" s="102">
        <v>3747</v>
      </c>
      <c r="C23" s="102">
        <v>7700</v>
      </c>
      <c r="D23" s="21">
        <f t="shared" si="0"/>
        <v>205.49773151854816</v>
      </c>
      <c r="E23" s="116"/>
    </row>
    <row r="24" spans="1:5" ht="12.75" customHeight="1">
      <c r="A24" s="3" t="s">
        <v>60</v>
      </c>
      <c r="B24" s="81">
        <v>3500</v>
      </c>
      <c r="C24" s="81">
        <v>5370</v>
      </c>
      <c r="D24" s="21">
        <f t="shared" si="0"/>
        <v>153.42857142857142</v>
      </c>
      <c r="E24" s="116"/>
    </row>
    <row r="25" spans="1:5" ht="12.75" customHeight="1">
      <c r="A25" s="3" t="s">
        <v>61</v>
      </c>
      <c r="B25" s="102">
        <v>70442</v>
      </c>
      <c r="C25" s="102">
        <v>64970</v>
      </c>
      <c r="D25" s="21">
        <f t="shared" si="0"/>
        <v>92.23190710087732</v>
      </c>
      <c r="E25" s="116"/>
    </row>
    <row r="26" spans="1:5" ht="12.75" customHeight="1">
      <c r="A26" s="3" t="s">
        <v>87</v>
      </c>
      <c r="B26" s="81">
        <v>0</v>
      </c>
      <c r="C26" s="81">
        <v>300</v>
      </c>
      <c r="D26" s="21"/>
      <c r="E26" s="116"/>
    </row>
    <row r="27" spans="1:5" ht="12.75" customHeight="1">
      <c r="A27" s="3" t="s">
        <v>88</v>
      </c>
      <c r="B27" s="102">
        <v>17800</v>
      </c>
      <c r="C27" s="102">
        <v>16780</v>
      </c>
      <c r="D27" s="21">
        <f t="shared" si="0"/>
        <v>94.26966292134831</v>
      </c>
      <c r="E27" s="116"/>
    </row>
    <row r="28" spans="1:5" ht="12.75" customHeight="1">
      <c r="A28" s="3" t="s">
        <v>62</v>
      </c>
      <c r="B28" s="102">
        <v>17412</v>
      </c>
      <c r="C28" s="102">
        <v>13200</v>
      </c>
      <c r="D28" s="21">
        <f t="shared" si="0"/>
        <v>75.80978635423845</v>
      </c>
      <c r="E28" s="116"/>
    </row>
    <row r="29" spans="1:5" ht="12.75" customHeight="1">
      <c r="A29" s="3" t="s">
        <v>63</v>
      </c>
      <c r="B29" s="102">
        <v>220</v>
      </c>
      <c r="C29" s="102">
        <v>2920</v>
      </c>
      <c r="D29" s="21">
        <f t="shared" si="0"/>
        <v>1327.2727272727273</v>
      </c>
      <c r="E29" s="116"/>
    </row>
    <row r="30" spans="1:5" ht="12.75" customHeight="1">
      <c r="A30" s="3" t="s">
        <v>64</v>
      </c>
      <c r="B30" s="102">
        <v>3180</v>
      </c>
      <c r="C30" s="102">
        <v>1975</v>
      </c>
      <c r="D30" s="21">
        <f t="shared" si="0"/>
        <v>62.106918238993714</v>
      </c>
      <c r="E30" s="116"/>
    </row>
    <row r="31" spans="1:5" ht="12.75" customHeight="1">
      <c r="A31" s="3" t="s">
        <v>65</v>
      </c>
      <c r="B31" s="94">
        <v>0</v>
      </c>
      <c r="C31" s="94">
        <v>0</v>
      </c>
      <c r="D31" s="21"/>
      <c r="E31" s="116"/>
    </row>
    <row r="32" spans="1:5" ht="12.75" customHeight="1" thickBot="1">
      <c r="A32" s="3"/>
      <c r="B32" s="98"/>
      <c r="C32" s="98"/>
      <c r="D32" s="19"/>
      <c r="E32" s="116"/>
    </row>
    <row r="33" spans="1:5" ht="12.75" customHeight="1" thickBot="1">
      <c r="A33" s="150" t="s">
        <v>11</v>
      </c>
      <c r="B33" s="151">
        <f>SUM(B22:B31)</f>
        <v>172857</v>
      </c>
      <c r="C33" s="151">
        <f>SUM(C22:C31)</f>
        <v>146022</v>
      </c>
      <c r="D33" s="167">
        <f t="shared" si="0"/>
        <v>84.47560700463389</v>
      </c>
      <c r="E33" s="116"/>
    </row>
    <row r="34" spans="1:5" ht="12.75" customHeight="1">
      <c r="A34" s="6"/>
      <c r="B34" s="97"/>
      <c r="C34" s="97"/>
      <c r="D34" s="21"/>
      <c r="E34" s="116"/>
    </row>
    <row r="35" spans="1:4" ht="12.75" customHeight="1">
      <c r="A35" s="6" t="s">
        <v>58</v>
      </c>
      <c r="B35" s="100">
        <f>SUM(B9+B22)</f>
        <v>58966.1</v>
      </c>
      <c r="C35" s="100">
        <f>SUM(C9+C22)</f>
        <v>35591.3</v>
      </c>
      <c r="D35" s="21">
        <f t="shared" si="0"/>
        <v>60.35891809022473</v>
      </c>
    </row>
    <row r="36" spans="1:4" ht="12.75">
      <c r="A36" s="3" t="s">
        <v>59</v>
      </c>
      <c r="B36" s="100">
        <f aca="true" t="shared" si="1" ref="B36:C44">SUM(B10+B23)</f>
        <v>19119</v>
      </c>
      <c r="C36" s="100">
        <f t="shared" si="1"/>
        <v>23683</v>
      </c>
      <c r="D36" s="21">
        <f t="shared" si="0"/>
        <v>123.87154139860871</v>
      </c>
    </row>
    <row r="37" spans="1:4" ht="12.75">
      <c r="A37" s="3" t="s">
        <v>60</v>
      </c>
      <c r="B37" s="100">
        <f t="shared" si="1"/>
        <v>12533</v>
      </c>
      <c r="C37" s="100">
        <f t="shared" si="1"/>
        <v>17423</v>
      </c>
      <c r="D37" s="21">
        <f t="shared" si="0"/>
        <v>139.01699513284927</v>
      </c>
    </row>
    <row r="38" spans="1:4" ht="12.75">
      <c r="A38" s="3" t="s">
        <v>61</v>
      </c>
      <c r="B38" s="100">
        <f t="shared" si="1"/>
        <v>105207.5</v>
      </c>
      <c r="C38" s="100">
        <f>SUM(C12+C25)</f>
        <v>99425.7</v>
      </c>
      <c r="D38" s="21">
        <f t="shared" si="0"/>
        <v>94.50438419314212</v>
      </c>
    </row>
    <row r="39" spans="1:4" ht="12.75">
      <c r="A39" s="3" t="s">
        <v>87</v>
      </c>
      <c r="B39" s="100">
        <f t="shared" si="1"/>
        <v>16327</v>
      </c>
      <c r="C39" s="100">
        <f t="shared" si="1"/>
        <v>10542.6</v>
      </c>
      <c r="D39" s="21">
        <f t="shared" si="0"/>
        <v>64.57156856740369</v>
      </c>
    </row>
    <row r="40" spans="1:4" ht="12.75">
      <c r="A40" s="3" t="s">
        <v>88</v>
      </c>
      <c r="B40" s="100">
        <f t="shared" si="1"/>
        <v>26520</v>
      </c>
      <c r="C40" s="100">
        <f t="shared" si="1"/>
        <v>24692.5</v>
      </c>
      <c r="D40" s="21">
        <f t="shared" si="0"/>
        <v>93.10897435897436</v>
      </c>
    </row>
    <row r="41" spans="1:4" ht="12.75">
      <c r="A41" s="3" t="s">
        <v>62</v>
      </c>
      <c r="B41" s="100">
        <f t="shared" si="1"/>
        <v>19439</v>
      </c>
      <c r="C41" s="100">
        <f t="shared" si="1"/>
        <v>15418</v>
      </c>
      <c r="D41" s="21">
        <f t="shared" si="0"/>
        <v>79.31477956685015</v>
      </c>
    </row>
    <row r="42" spans="1:4" ht="12.75">
      <c r="A42" s="3" t="s">
        <v>63</v>
      </c>
      <c r="B42" s="100">
        <f t="shared" si="1"/>
        <v>617</v>
      </c>
      <c r="C42" s="100">
        <f t="shared" si="1"/>
        <v>3552</v>
      </c>
      <c r="D42" s="21">
        <f t="shared" si="0"/>
        <v>575.6888168557537</v>
      </c>
    </row>
    <row r="43" spans="1:4" ht="12.75">
      <c r="A43" s="3" t="s">
        <v>64</v>
      </c>
      <c r="B43" s="100">
        <f t="shared" si="1"/>
        <v>64835.6</v>
      </c>
      <c r="C43" s="100">
        <f t="shared" si="1"/>
        <v>61412.7</v>
      </c>
      <c r="D43" s="21">
        <f t="shared" si="0"/>
        <v>94.72064729870627</v>
      </c>
    </row>
    <row r="44" spans="1:4" ht="12.75">
      <c r="A44" s="3" t="s">
        <v>65</v>
      </c>
      <c r="B44" s="100">
        <f t="shared" si="1"/>
        <v>2864.4</v>
      </c>
      <c r="C44" s="100">
        <f t="shared" si="1"/>
        <v>3529.4</v>
      </c>
      <c r="D44" s="21">
        <f t="shared" si="0"/>
        <v>123.21603128054741</v>
      </c>
    </row>
    <row r="45" spans="1:4" ht="13.5" thickBot="1">
      <c r="A45" s="3"/>
      <c r="B45" s="98"/>
      <c r="C45" s="98"/>
      <c r="D45" s="19"/>
    </row>
    <row r="46" spans="1:5" ht="13.5" thickBot="1">
      <c r="A46" s="150" t="s">
        <v>107</v>
      </c>
      <c r="B46" s="151">
        <f>SUM(B20+B33)</f>
        <v>326428.6</v>
      </c>
      <c r="C46" s="166">
        <f>SUM(C20+C33)</f>
        <v>295270.19999999995</v>
      </c>
      <c r="D46" s="167">
        <f t="shared" si="0"/>
        <v>90.45475794706714</v>
      </c>
      <c r="E46" s="116"/>
    </row>
  </sheetData>
  <sheetProtection/>
  <printOptions/>
  <pageMargins left="0.75" right="0.75" top="1" bottom="1" header="0.4921259845" footer="0.4921259845"/>
  <pageSetup horizontalDpi="600" verticalDpi="600" orientation="portrait" paperSize="9" scale="96" r:id="rId3"/>
  <colBreaks count="1" manualBreakCount="1">
    <brk id="4" max="65535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H52"/>
  <sheetViews>
    <sheetView zoomScalePageLayoutView="0" workbookViewId="0" topLeftCell="A4">
      <selection activeCell="F7" sqref="F7"/>
    </sheetView>
  </sheetViews>
  <sheetFormatPr defaultColWidth="9.00390625" defaultRowHeight="12.75"/>
  <cols>
    <col min="1" max="1" width="23.00390625" style="0" customWidth="1"/>
    <col min="3" max="3" width="9.75390625" style="0" customWidth="1"/>
    <col min="6" max="6" width="9.75390625" style="0" customWidth="1"/>
  </cols>
  <sheetData>
    <row r="2" spans="1:6" ht="12.75">
      <c r="A2" s="4"/>
      <c r="F2" s="4" t="s">
        <v>84</v>
      </c>
    </row>
    <row r="4" spans="1:4" ht="15.75">
      <c r="A4" s="193" t="s">
        <v>99</v>
      </c>
      <c r="B4" s="193"/>
      <c r="C4" s="193"/>
      <c r="D4" s="193"/>
    </row>
    <row r="5" spans="1:4" ht="15.75">
      <c r="A5" s="179" t="s">
        <v>126</v>
      </c>
      <c r="B5" s="22"/>
      <c r="C5" s="22"/>
      <c r="D5" s="22"/>
    </row>
    <row r="6" spans="1:4" ht="12.75">
      <c r="A6" s="22"/>
      <c r="B6" s="22"/>
      <c r="C6" s="22"/>
      <c r="D6" s="22"/>
    </row>
    <row r="7" spans="1:7" ht="13.5" thickBot="1">
      <c r="A7" s="69"/>
      <c r="B7" s="69"/>
      <c r="C7" s="69"/>
      <c r="D7" s="69"/>
      <c r="E7" s="70"/>
      <c r="F7" s="70"/>
      <c r="G7" s="70"/>
    </row>
    <row r="8" spans="1:7" ht="12.75">
      <c r="A8" s="136" t="s">
        <v>72</v>
      </c>
      <c r="B8" s="137"/>
      <c r="C8" s="185">
        <v>2011</v>
      </c>
      <c r="D8" s="138"/>
      <c r="E8" s="139"/>
      <c r="F8" s="186">
        <v>2012</v>
      </c>
      <c r="G8" s="140"/>
    </row>
    <row r="9" spans="1:7" ht="12.75">
      <c r="A9" s="141"/>
      <c r="B9" s="142" t="s">
        <v>25</v>
      </c>
      <c r="C9" s="143" t="s">
        <v>71</v>
      </c>
      <c r="D9" s="144" t="s">
        <v>53</v>
      </c>
      <c r="E9" s="142" t="s">
        <v>25</v>
      </c>
      <c r="F9" s="143" t="s">
        <v>71</v>
      </c>
      <c r="G9" s="178" t="s">
        <v>53</v>
      </c>
    </row>
    <row r="10" spans="1:7" ht="12.75">
      <c r="A10" s="141"/>
      <c r="B10" s="142" t="s">
        <v>27</v>
      </c>
      <c r="C10" s="143" t="s">
        <v>39</v>
      </c>
      <c r="D10" s="144" t="s">
        <v>54</v>
      </c>
      <c r="E10" s="142" t="s">
        <v>27</v>
      </c>
      <c r="F10" s="143" t="s">
        <v>70</v>
      </c>
      <c r="G10" s="144" t="s">
        <v>54</v>
      </c>
    </row>
    <row r="11" spans="1:7" ht="13.5" thickBot="1">
      <c r="A11" s="145"/>
      <c r="B11" s="146" t="s">
        <v>69</v>
      </c>
      <c r="C11" s="147" t="s">
        <v>29</v>
      </c>
      <c r="D11" s="148" t="s">
        <v>29</v>
      </c>
      <c r="E11" s="146" t="s">
        <v>69</v>
      </c>
      <c r="F11" s="147" t="s">
        <v>29</v>
      </c>
      <c r="G11" s="148" t="s">
        <v>29</v>
      </c>
    </row>
    <row r="12" spans="1:7" ht="19.5" customHeight="1" thickBot="1">
      <c r="A12" s="71" t="s">
        <v>55</v>
      </c>
      <c r="B12" s="68"/>
      <c r="C12" s="66"/>
      <c r="D12" s="67"/>
      <c r="E12" s="68"/>
      <c r="F12" s="66"/>
      <c r="G12" s="67"/>
    </row>
    <row r="13" spans="1:7" ht="19.5" customHeight="1" thickTop="1">
      <c r="A13" s="133" t="s">
        <v>73</v>
      </c>
      <c r="B13" s="45"/>
      <c r="C13" s="6"/>
      <c r="D13" s="63"/>
      <c r="E13" s="45"/>
      <c r="F13" s="6"/>
      <c r="G13" s="63"/>
    </row>
    <row r="14" spans="1:8" ht="19.5" customHeight="1">
      <c r="A14" s="72" t="s">
        <v>89</v>
      </c>
      <c r="B14" s="104">
        <v>4</v>
      </c>
      <c r="C14" s="120">
        <v>1130</v>
      </c>
      <c r="D14" s="121">
        <v>5</v>
      </c>
      <c r="E14" s="104">
        <v>4</v>
      </c>
      <c r="F14" s="120">
        <v>1260</v>
      </c>
      <c r="G14" s="121">
        <v>5</v>
      </c>
      <c r="H14" s="76"/>
    </row>
    <row r="15" spans="1:8" ht="19.5" customHeight="1">
      <c r="A15" s="72" t="s">
        <v>62</v>
      </c>
      <c r="B15" s="104">
        <v>1</v>
      </c>
      <c r="C15" s="120">
        <v>320</v>
      </c>
      <c r="D15" s="121">
        <v>0</v>
      </c>
      <c r="E15" s="104">
        <v>1</v>
      </c>
      <c r="F15" s="120">
        <v>330</v>
      </c>
      <c r="G15" s="121">
        <v>0</v>
      </c>
      <c r="H15" s="76"/>
    </row>
    <row r="16" spans="1:7" ht="19.5" customHeight="1">
      <c r="A16" s="72" t="s">
        <v>63</v>
      </c>
      <c r="B16" s="104"/>
      <c r="C16" s="120"/>
      <c r="D16" s="121">
        <v>111</v>
      </c>
      <c r="E16" s="104"/>
      <c r="F16" s="120"/>
      <c r="G16" s="121">
        <v>111</v>
      </c>
    </row>
    <row r="17" spans="1:8" ht="19.5" customHeight="1">
      <c r="A17" s="72" t="s">
        <v>64</v>
      </c>
      <c r="B17" s="104">
        <v>90</v>
      </c>
      <c r="C17" s="120">
        <v>30700</v>
      </c>
      <c r="D17" s="121">
        <v>3504</v>
      </c>
      <c r="E17" s="104">
        <v>87</v>
      </c>
      <c r="F17" s="120">
        <v>29500</v>
      </c>
      <c r="G17" s="121">
        <v>3566</v>
      </c>
      <c r="H17" s="76"/>
    </row>
    <row r="18" spans="1:7" ht="19.5" customHeight="1" thickBot="1">
      <c r="A18" s="73"/>
      <c r="B18" s="106"/>
      <c r="C18" s="107"/>
      <c r="D18" s="108"/>
      <c r="E18" s="106"/>
      <c r="F18" s="122"/>
      <c r="G18" s="123"/>
    </row>
    <row r="19" spans="1:8" ht="19.5" customHeight="1" thickBot="1">
      <c r="A19" s="125" t="s">
        <v>96</v>
      </c>
      <c r="B19" s="180">
        <f>SUM(B12:B17)</f>
        <v>95</v>
      </c>
      <c r="C19" s="181">
        <f>SUM(C12:C17)</f>
        <v>32150</v>
      </c>
      <c r="D19" s="182">
        <f>SUM(D12:D17)</f>
        <v>3620</v>
      </c>
      <c r="E19" s="126">
        <f>SUM(E12:E17)</f>
        <v>92</v>
      </c>
      <c r="F19" s="127">
        <f>SUM(F12:F17)</f>
        <v>31090</v>
      </c>
      <c r="G19" s="128">
        <f>SUM(G14:G17)</f>
        <v>3682</v>
      </c>
      <c r="H19" s="76"/>
    </row>
    <row r="20" spans="1:7" ht="19.5" customHeight="1">
      <c r="A20" s="74"/>
      <c r="B20" s="45"/>
      <c r="C20" s="6"/>
      <c r="D20" s="63"/>
      <c r="E20" s="45"/>
      <c r="F20" s="6"/>
      <c r="G20" s="63"/>
    </row>
    <row r="21" spans="1:7" ht="19.5" customHeight="1">
      <c r="A21" s="133" t="s">
        <v>74</v>
      </c>
      <c r="B21" s="104"/>
      <c r="C21" s="120"/>
      <c r="D21" s="121"/>
      <c r="E21" s="104"/>
      <c r="F21" s="120"/>
      <c r="G21" s="121"/>
    </row>
    <row r="22" spans="1:7" ht="19.5" customHeight="1">
      <c r="A22" s="149" t="s">
        <v>93</v>
      </c>
      <c r="B22" s="104">
        <v>7</v>
      </c>
      <c r="C22" s="120">
        <v>1862</v>
      </c>
      <c r="D22" s="121">
        <v>0</v>
      </c>
      <c r="E22" s="104">
        <v>7</v>
      </c>
      <c r="F22" s="120">
        <v>1862</v>
      </c>
      <c r="G22" s="121">
        <v>0</v>
      </c>
    </row>
    <row r="23" spans="1:8" ht="19.5" customHeight="1" thickBot="1">
      <c r="A23" s="75"/>
      <c r="B23" s="35"/>
      <c r="C23" s="7"/>
      <c r="D23" s="65"/>
      <c r="E23" s="35"/>
      <c r="F23" s="7"/>
      <c r="G23" s="65"/>
      <c r="H23" s="4"/>
    </row>
    <row r="24" spans="1:7" ht="19.5" customHeight="1" thickBot="1">
      <c r="A24" s="129" t="s">
        <v>97</v>
      </c>
      <c r="B24" s="180">
        <f aca="true" t="shared" si="0" ref="B24:G24">SUM(B22)</f>
        <v>7</v>
      </c>
      <c r="C24" s="181">
        <f t="shared" si="0"/>
        <v>1862</v>
      </c>
      <c r="D24" s="182">
        <f t="shared" si="0"/>
        <v>0</v>
      </c>
      <c r="E24" s="130">
        <f t="shared" si="0"/>
        <v>7</v>
      </c>
      <c r="F24" s="131">
        <f t="shared" si="0"/>
        <v>1862</v>
      </c>
      <c r="G24" s="132">
        <f t="shared" si="0"/>
        <v>0</v>
      </c>
    </row>
    <row r="25" spans="1:7" ht="19.5" customHeight="1" thickBot="1">
      <c r="A25" s="75"/>
      <c r="B25" s="35"/>
      <c r="C25" s="7"/>
      <c r="D25" s="65"/>
      <c r="E25" s="35"/>
      <c r="F25" s="7"/>
      <c r="G25" s="65"/>
    </row>
    <row r="26" spans="1:7" ht="19.5" customHeight="1" thickBot="1">
      <c r="A26" s="135" t="s">
        <v>98</v>
      </c>
      <c r="B26" s="130">
        <f aca="true" t="shared" si="1" ref="B26:G26">SUM(B19+B24)</f>
        <v>102</v>
      </c>
      <c r="C26" s="191">
        <f t="shared" si="1"/>
        <v>34012</v>
      </c>
      <c r="D26" s="191">
        <f t="shared" si="1"/>
        <v>3620</v>
      </c>
      <c r="E26" s="130">
        <f t="shared" si="1"/>
        <v>99</v>
      </c>
      <c r="F26" s="191">
        <f t="shared" si="1"/>
        <v>32952</v>
      </c>
      <c r="G26" s="132">
        <f t="shared" si="1"/>
        <v>3682</v>
      </c>
    </row>
    <row r="27" spans="1:7" ht="19.5" customHeight="1">
      <c r="A27" s="74"/>
      <c r="B27" s="45"/>
      <c r="C27" s="6"/>
      <c r="D27" s="63"/>
      <c r="E27" s="45"/>
      <c r="F27" s="6"/>
      <c r="G27" s="63"/>
    </row>
    <row r="28" spans="1:7" ht="19.5" customHeight="1">
      <c r="A28" s="134" t="s">
        <v>26</v>
      </c>
      <c r="B28" s="46"/>
      <c r="C28" s="3"/>
      <c r="D28" s="64"/>
      <c r="E28" s="46"/>
      <c r="F28" s="3"/>
      <c r="G28" s="64"/>
    </row>
    <row r="29" spans="1:7" ht="19.5" customHeight="1">
      <c r="A29" s="72" t="s">
        <v>106</v>
      </c>
      <c r="B29" s="104">
        <f aca="true" t="shared" si="2" ref="B29:G29">SUM(B30:B32)</f>
        <v>22.099999999999998</v>
      </c>
      <c r="C29" s="184">
        <f t="shared" si="2"/>
        <v>2950</v>
      </c>
      <c r="D29" s="121">
        <f t="shared" si="2"/>
        <v>2150</v>
      </c>
      <c r="E29" s="104">
        <f t="shared" si="2"/>
        <v>22.099999999999998</v>
      </c>
      <c r="F29" s="184">
        <f t="shared" si="2"/>
        <v>3385</v>
      </c>
      <c r="G29" s="184">
        <f t="shared" si="2"/>
        <v>1973</v>
      </c>
    </row>
    <row r="30" spans="1:7" ht="19.5" customHeight="1">
      <c r="A30" s="187" t="s">
        <v>103</v>
      </c>
      <c r="B30" s="188">
        <v>20</v>
      </c>
      <c r="C30" s="189">
        <v>2350</v>
      </c>
      <c r="D30" s="190">
        <v>1500</v>
      </c>
      <c r="E30" s="188">
        <v>20</v>
      </c>
      <c r="F30" s="189">
        <v>2650</v>
      </c>
      <c r="G30" s="190">
        <v>1500</v>
      </c>
    </row>
    <row r="31" spans="1:7" ht="19.5" customHeight="1">
      <c r="A31" s="187" t="s">
        <v>104</v>
      </c>
      <c r="B31" s="188">
        <v>1.4</v>
      </c>
      <c r="C31" s="189">
        <v>250</v>
      </c>
      <c r="D31" s="190">
        <v>450</v>
      </c>
      <c r="E31" s="188">
        <v>1.4</v>
      </c>
      <c r="F31" s="189">
        <v>455</v>
      </c>
      <c r="G31" s="190">
        <v>280</v>
      </c>
    </row>
    <row r="32" spans="1:7" ht="19.5" customHeight="1">
      <c r="A32" s="187" t="s">
        <v>105</v>
      </c>
      <c r="B32" s="188">
        <v>0.7</v>
      </c>
      <c r="C32" s="189">
        <v>350</v>
      </c>
      <c r="D32" s="190">
        <v>200</v>
      </c>
      <c r="E32" s="188">
        <v>0.7</v>
      </c>
      <c r="F32" s="189">
        <v>280</v>
      </c>
      <c r="G32" s="190">
        <v>193</v>
      </c>
    </row>
    <row r="33" spans="1:7" ht="19.5" customHeight="1">
      <c r="A33" s="72" t="s">
        <v>66</v>
      </c>
      <c r="B33" s="104">
        <v>5</v>
      </c>
      <c r="C33" s="120">
        <v>1564</v>
      </c>
      <c r="D33" s="121">
        <v>1103</v>
      </c>
      <c r="E33" s="104">
        <v>5</v>
      </c>
      <c r="F33" s="120">
        <v>1564</v>
      </c>
      <c r="G33" s="121">
        <v>1080</v>
      </c>
    </row>
    <row r="34" spans="1:7" ht="19.5" customHeight="1" thickBot="1">
      <c r="A34" s="73"/>
      <c r="B34" s="106"/>
      <c r="C34" s="122"/>
      <c r="D34" s="124"/>
      <c r="E34" s="106"/>
      <c r="F34" s="122"/>
      <c r="G34" s="123"/>
    </row>
    <row r="35" spans="1:7" ht="19.5" customHeight="1" thickBot="1">
      <c r="A35" s="125" t="s">
        <v>75</v>
      </c>
      <c r="B35" s="130">
        <f aca="true" t="shared" si="3" ref="B35:G35">SUM(B29+B33)</f>
        <v>27.099999999999998</v>
      </c>
      <c r="C35" s="191">
        <f t="shared" si="3"/>
        <v>4514</v>
      </c>
      <c r="D35" s="191">
        <f t="shared" si="3"/>
        <v>3253</v>
      </c>
      <c r="E35" s="130">
        <f t="shared" si="3"/>
        <v>27.099999999999998</v>
      </c>
      <c r="F35" s="191">
        <f t="shared" si="3"/>
        <v>4949</v>
      </c>
      <c r="G35" s="191">
        <f t="shared" si="3"/>
        <v>3053</v>
      </c>
    </row>
    <row r="37" ht="12.75">
      <c r="A37" t="s">
        <v>94</v>
      </c>
    </row>
    <row r="38" ht="12.75">
      <c r="A38" t="s">
        <v>95</v>
      </c>
    </row>
    <row r="41" spans="3:7" ht="12.75">
      <c r="C41" s="4"/>
      <c r="F41" s="4"/>
      <c r="G41" s="4"/>
    </row>
    <row r="42" spans="6:7" ht="12.75">
      <c r="F42" s="4"/>
      <c r="G42" s="4"/>
    </row>
    <row r="50" spans="1:3" ht="12.75">
      <c r="A50" s="43"/>
      <c r="B50" s="43"/>
      <c r="C50" s="43"/>
    </row>
    <row r="51" spans="1:7" ht="12.75">
      <c r="A51" s="43"/>
      <c r="B51" s="43"/>
      <c r="C51" s="43"/>
      <c r="F51" s="36"/>
      <c r="G51" s="36"/>
    </row>
    <row r="52" spans="6:7" ht="12.75">
      <c r="F52" s="36"/>
      <c r="G52" s="36"/>
    </row>
  </sheetData>
  <sheetProtection/>
  <mergeCells count="1">
    <mergeCell ref="A4:D4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50"/>
  <sheetViews>
    <sheetView tabSelected="1" zoomScalePageLayoutView="0" workbookViewId="0" topLeftCell="A1">
      <selection activeCell="D6" sqref="D6"/>
    </sheetView>
  </sheetViews>
  <sheetFormatPr defaultColWidth="9.00390625" defaultRowHeight="12.75"/>
  <cols>
    <col min="1" max="1" width="41.875" style="0" customWidth="1"/>
    <col min="2" max="2" width="11.25390625" style="1" customWidth="1"/>
    <col min="3" max="3" width="10.375" style="0" customWidth="1"/>
    <col min="4" max="4" width="10.25390625" style="0" customWidth="1"/>
    <col min="5" max="5" width="11.75390625" style="0" customWidth="1"/>
  </cols>
  <sheetData>
    <row r="1" spans="1:4" ht="12.75">
      <c r="A1" s="4"/>
      <c r="D1" s="4" t="s">
        <v>52</v>
      </c>
    </row>
    <row r="2" spans="1:5" ht="15.75">
      <c r="A2" s="193" t="s">
        <v>128</v>
      </c>
      <c r="B2" s="193"/>
      <c r="C2" s="193"/>
      <c r="D2" s="193"/>
      <c r="E2" s="1"/>
    </row>
    <row r="3" spans="3:5" ht="12.75">
      <c r="C3" s="1"/>
      <c r="D3" s="14"/>
      <c r="E3" s="1"/>
    </row>
    <row r="4" spans="1:5" ht="12.75">
      <c r="A4" s="158"/>
      <c r="B4" s="158" t="s">
        <v>0</v>
      </c>
      <c r="C4" s="159" t="s">
        <v>56</v>
      </c>
      <c r="D4" s="158" t="s">
        <v>31</v>
      </c>
      <c r="E4" s="1"/>
    </row>
    <row r="5" spans="1:5" ht="12.75">
      <c r="A5" s="161"/>
      <c r="B5" s="161" t="s">
        <v>45</v>
      </c>
      <c r="C5" s="161" t="s">
        <v>67</v>
      </c>
      <c r="D5" s="161" t="s">
        <v>124</v>
      </c>
      <c r="E5" s="1"/>
    </row>
    <row r="6" spans="1:5" ht="13.5" thickBot="1">
      <c r="A6" s="164"/>
      <c r="B6" s="164">
        <v>2011</v>
      </c>
      <c r="C6" s="164">
        <v>2012</v>
      </c>
      <c r="D6" s="164" t="s">
        <v>32</v>
      </c>
      <c r="E6" s="1"/>
    </row>
    <row r="7" spans="1:5" s="4" customFormat="1" ht="19.5" customHeight="1" thickBot="1" thickTop="1">
      <c r="A7" s="174" t="s">
        <v>12</v>
      </c>
      <c r="B7" s="175">
        <f>SUM(B9:B18)</f>
        <v>277073</v>
      </c>
      <c r="C7" s="176">
        <f>SUM(C9:C18)</f>
        <v>291705</v>
      </c>
      <c r="D7" s="177">
        <f>SUM(C7/B7)*100</f>
        <v>105.28091874704499</v>
      </c>
      <c r="E7" s="16"/>
    </row>
    <row r="8" spans="1:4" ht="15" customHeight="1">
      <c r="A8" s="6" t="s">
        <v>13</v>
      </c>
      <c r="B8" s="78"/>
      <c r="C8" s="101"/>
      <c r="D8" s="6"/>
    </row>
    <row r="9" spans="1:4" ht="15" customHeight="1">
      <c r="A9" s="3" t="s">
        <v>111</v>
      </c>
      <c r="B9" s="105">
        <v>50778</v>
      </c>
      <c r="C9" s="105">
        <v>56900</v>
      </c>
      <c r="D9" s="23">
        <f>SUM(C9/B9)*100</f>
        <v>112.05640237898302</v>
      </c>
    </row>
    <row r="10" spans="1:4" ht="15" customHeight="1">
      <c r="A10" s="3" t="s">
        <v>112</v>
      </c>
      <c r="B10" s="105">
        <v>13445</v>
      </c>
      <c r="C10" s="105">
        <v>14696</v>
      </c>
      <c r="D10" s="23">
        <f>SUM(C10/B10)*100</f>
        <v>109.30457419114911</v>
      </c>
    </row>
    <row r="11" spans="1:4" ht="15" customHeight="1">
      <c r="A11" s="3" t="s">
        <v>113</v>
      </c>
      <c r="B11" s="105">
        <v>206578</v>
      </c>
      <c r="C11" s="105">
        <v>216055</v>
      </c>
      <c r="D11" s="23">
        <f>SUM(C11/B11)*100</f>
        <v>104.58761339542448</v>
      </c>
    </row>
    <row r="12" spans="1:4" ht="15" customHeight="1">
      <c r="A12" s="3" t="s">
        <v>114</v>
      </c>
      <c r="B12" s="105">
        <v>1337</v>
      </c>
      <c r="C12" s="105">
        <v>1374</v>
      </c>
      <c r="D12" s="23">
        <f aca="true" t="shared" si="0" ref="D12:D44">SUM(C12/B12)*100</f>
        <v>102.76738967838443</v>
      </c>
    </row>
    <row r="13" spans="1:4" ht="15" customHeight="1">
      <c r="A13" s="3" t="s">
        <v>14</v>
      </c>
      <c r="B13" s="105">
        <v>2350</v>
      </c>
      <c r="C13" s="105">
        <v>2000</v>
      </c>
      <c r="D13" s="23">
        <f t="shared" si="0"/>
        <v>85.1063829787234</v>
      </c>
    </row>
    <row r="14" spans="1:4" ht="15" customHeight="1">
      <c r="A14" s="5" t="s">
        <v>129</v>
      </c>
      <c r="B14" s="107">
        <v>1500</v>
      </c>
      <c r="C14" s="107">
        <v>0</v>
      </c>
      <c r="D14" s="23">
        <f t="shared" si="0"/>
        <v>0</v>
      </c>
    </row>
    <row r="15" spans="1:4" ht="15" customHeight="1">
      <c r="A15" s="12" t="s">
        <v>115</v>
      </c>
      <c r="B15" s="105">
        <v>515</v>
      </c>
      <c r="C15" s="105">
        <v>0</v>
      </c>
      <c r="D15" s="42">
        <f t="shared" si="0"/>
        <v>0</v>
      </c>
    </row>
    <row r="16" spans="1:4" ht="15" customHeight="1">
      <c r="A16" s="6" t="s">
        <v>110</v>
      </c>
      <c r="B16" s="109">
        <v>10</v>
      </c>
      <c r="C16" s="109">
        <v>40</v>
      </c>
      <c r="D16" s="26">
        <f t="shared" si="0"/>
        <v>400</v>
      </c>
    </row>
    <row r="17" spans="1:4" ht="15" customHeight="1">
      <c r="A17" s="6" t="s">
        <v>116</v>
      </c>
      <c r="B17" s="109">
        <v>500</v>
      </c>
      <c r="C17" s="109">
        <v>600</v>
      </c>
      <c r="D17" s="25">
        <f t="shared" si="0"/>
        <v>120</v>
      </c>
    </row>
    <row r="18" spans="1:4" ht="15" customHeight="1">
      <c r="A18" s="3" t="s">
        <v>117</v>
      </c>
      <c r="B18" s="105">
        <v>60</v>
      </c>
      <c r="C18" s="105">
        <v>40</v>
      </c>
      <c r="D18" s="23">
        <f t="shared" si="0"/>
        <v>66.66666666666666</v>
      </c>
    </row>
    <row r="19" spans="1:4" ht="15" customHeight="1" thickBot="1">
      <c r="A19" s="5"/>
      <c r="B19" s="110"/>
      <c r="C19" s="107"/>
      <c r="D19" s="24"/>
    </row>
    <row r="20" spans="1:4" ht="19.5" customHeight="1" thickBot="1">
      <c r="A20" s="150" t="s">
        <v>15</v>
      </c>
      <c r="B20" s="151">
        <f>SUM(B22:B43)</f>
        <v>97034</v>
      </c>
      <c r="C20" s="172">
        <f>SUM(C22:C43)</f>
        <v>108039</v>
      </c>
      <c r="D20" s="173">
        <f t="shared" si="0"/>
        <v>111.34138549374445</v>
      </c>
    </row>
    <row r="21" spans="1:4" ht="15" customHeight="1">
      <c r="A21" s="7" t="s">
        <v>16</v>
      </c>
      <c r="B21" s="111"/>
      <c r="C21" s="112"/>
      <c r="D21" s="37"/>
    </row>
    <row r="22" spans="1:4" ht="12.75" customHeight="1">
      <c r="A22" s="5" t="s">
        <v>130</v>
      </c>
      <c r="B22" s="107">
        <v>8160</v>
      </c>
      <c r="C22" s="107">
        <v>7861</v>
      </c>
      <c r="D22" s="38">
        <f t="shared" si="0"/>
        <v>96.3357843137255</v>
      </c>
    </row>
    <row r="23" spans="1:4" ht="12.75" customHeight="1">
      <c r="A23" s="41" t="s">
        <v>131</v>
      </c>
      <c r="B23" s="113"/>
      <c r="C23" s="113"/>
      <c r="D23" s="39"/>
    </row>
    <row r="24" spans="1:4" ht="12.75" customHeight="1">
      <c r="A24" s="17" t="s">
        <v>132</v>
      </c>
      <c r="B24" s="109"/>
      <c r="C24" s="109"/>
      <c r="D24" s="26"/>
    </row>
    <row r="25" spans="1:4" ht="15" customHeight="1">
      <c r="A25" s="7" t="s">
        <v>44</v>
      </c>
      <c r="B25" s="112">
        <v>60</v>
      </c>
      <c r="C25" s="112">
        <v>30</v>
      </c>
      <c r="D25" s="37">
        <f t="shared" si="0"/>
        <v>50</v>
      </c>
    </row>
    <row r="26" spans="1:4" ht="12.75" customHeight="1">
      <c r="A26" s="5" t="s">
        <v>68</v>
      </c>
      <c r="B26" s="107">
        <v>5930</v>
      </c>
      <c r="C26" s="107">
        <v>5095</v>
      </c>
      <c r="D26" s="38">
        <f t="shared" si="0"/>
        <v>85.91905564924114</v>
      </c>
    </row>
    <row r="27" spans="1:4" ht="12.75" customHeight="1">
      <c r="A27" s="41" t="s">
        <v>119</v>
      </c>
      <c r="B27" s="113"/>
      <c r="C27" s="113"/>
      <c r="D27" s="39"/>
    </row>
    <row r="28" spans="1:4" ht="12.75" customHeight="1">
      <c r="A28" s="17" t="s">
        <v>76</v>
      </c>
      <c r="B28" s="109"/>
      <c r="C28" s="109"/>
      <c r="D28" s="26"/>
    </row>
    <row r="29" spans="1:4" ht="15" customHeight="1">
      <c r="A29" s="6" t="s">
        <v>133</v>
      </c>
      <c r="B29" s="109">
        <v>880</v>
      </c>
      <c r="C29" s="109">
        <v>895</v>
      </c>
      <c r="D29" s="25">
        <f t="shared" si="0"/>
        <v>101.70454545454545</v>
      </c>
    </row>
    <row r="30" spans="1:4" ht="15" customHeight="1">
      <c r="A30" s="6" t="s">
        <v>120</v>
      </c>
      <c r="B30" s="109">
        <v>2723</v>
      </c>
      <c r="C30" s="109">
        <v>4500</v>
      </c>
      <c r="D30" s="25">
        <f t="shared" si="0"/>
        <v>165.2589056188028</v>
      </c>
    </row>
    <row r="31" spans="1:4" ht="15" customHeight="1">
      <c r="A31" s="3" t="s">
        <v>77</v>
      </c>
      <c r="B31" s="105">
        <v>800</v>
      </c>
      <c r="C31" s="105">
        <v>570</v>
      </c>
      <c r="D31" s="23">
        <f t="shared" si="0"/>
        <v>71.25</v>
      </c>
    </row>
    <row r="32" spans="1:4" ht="15" customHeight="1">
      <c r="A32" s="5" t="s">
        <v>17</v>
      </c>
      <c r="B32" s="107">
        <v>850</v>
      </c>
      <c r="C32" s="107">
        <v>980</v>
      </c>
      <c r="D32" s="24">
        <f t="shared" si="0"/>
        <v>115.29411764705881</v>
      </c>
    </row>
    <row r="33" spans="1:4" ht="15" customHeight="1">
      <c r="A33" s="47" t="s">
        <v>79</v>
      </c>
      <c r="B33" s="114">
        <v>5520</v>
      </c>
      <c r="C33" s="114">
        <v>5400</v>
      </c>
      <c r="D33" s="42">
        <f t="shared" si="0"/>
        <v>97.82608695652173</v>
      </c>
    </row>
    <row r="34" spans="1:4" ht="15" customHeight="1">
      <c r="A34" s="7" t="s">
        <v>121</v>
      </c>
      <c r="B34" s="112">
        <v>800</v>
      </c>
      <c r="C34" s="112">
        <v>1110</v>
      </c>
      <c r="D34" s="39">
        <f t="shared" si="0"/>
        <v>138.75</v>
      </c>
    </row>
    <row r="35" spans="1:4" ht="15" customHeight="1">
      <c r="A35" s="3" t="s">
        <v>28</v>
      </c>
      <c r="B35" s="105">
        <v>330</v>
      </c>
      <c r="C35" s="105">
        <v>330</v>
      </c>
      <c r="D35" s="23">
        <f t="shared" si="0"/>
        <v>100</v>
      </c>
    </row>
    <row r="36" spans="1:4" ht="12.75" customHeight="1">
      <c r="A36" s="5" t="s">
        <v>92</v>
      </c>
      <c r="B36" s="107">
        <v>550</v>
      </c>
      <c r="C36" s="107">
        <v>500</v>
      </c>
      <c r="D36" s="38">
        <f t="shared" si="0"/>
        <v>90.9090909090909</v>
      </c>
    </row>
    <row r="37" spans="1:4" ht="12.75" customHeight="1">
      <c r="A37" s="17" t="s">
        <v>122</v>
      </c>
      <c r="B37" s="109"/>
      <c r="C37" s="109"/>
      <c r="D37" s="26"/>
    </row>
    <row r="38" spans="1:4" ht="15" customHeight="1">
      <c r="A38" s="6" t="s">
        <v>18</v>
      </c>
      <c r="B38" s="109">
        <v>1600</v>
      </c>
      <c r="C38" s="109">
        <v>1000</v>
      </c>
      <c r="D38" s="25">
        <f t="shared" si="0"/>
        <v>62.5</v>
      </c>
    </row>
    <row r="39" spans="1:5" ht="15" customHeight="1">
      <c r="A39" s="3" t="s">
        <v>80</v>
      </c>
      <c r="B39" s="105"/>
      <c r="C39" s="105">
        <v>8731</v>
      </c>
      <c r="D39" s="23"/>
      <c r="E39" s="76"/>
    </row>
    <row r="40" spans="1:4" ht="15" customHeight="1">
      <c r="A40" s="3" t="s">
        <v>118</v>
      </c>
      <c r="B40" s="105">
        <v>55736</v>
      </c>
      <c r="C40" s="105">
        <v>60400</v>
      </c>
      <c r="D40" s="25">
        <f t="shared" si="0"/>
        <v>108.36802066886753</v>
      </c>
    </row>
    <row r="41" spans="1:5" ht="15" customHeight="1">
      <c r="A41" s="3" t="s">
        <v>78</v>
      </c>
      <c r="B41" s="105">
        <v>2495</v>
      </c>
      <c r="C41" s="105">
        <v>2495</v>
      </c>
      <c r="D41" s="23">
        <f t="shared" si="0"/>
        <v>100</v>
      </c>
      <c r="E41" s="76"/>
    </row>
    <row r="42" spans="1:4" ht="15" customHeight="1">
      <c r="A42" s="5" t="s">
        <v>81</v>
      </c>
      <c r="B42" s="107">
        <v>9100</v>
      </c>
      <c r="C42" s="107">
        <v>6800</v>
      </c>
      <c r="D42" s="23">
        <f t="shared" si="0"/>
        <v>74.72527472527473</v>
      </c>
    </row>
    <row r="43" spans="1:4" ht="15" customHeight="1" thickBot="1">
      <c r="A43" s="5" t="s">
        <v>91</v>
      </c>
      <c r="B43" s="107">
        <v>1500</v>
      </c>
      <c r="C43" s="107">
        <v>1342</v>
      </c>
      <c r="D43" s="23">
        <f t="shared" si="0"/>
        <v>89.46666666666667</v>
      </c>
    </row>
    <row r="44" spans="1:4" ht="19.5" customHeight="1" thickBot="1">
      <c r="A44" s="150" t="s">
        <v>19</v>
      </c>
      <c r="B44" s="151">
        <f>SUM(B7-B20)</f>
        <v>180039</v>
      </c>
      <c r="C44" s="172">
        <f>SUM(C7-C20)</f>
        <v>183666</v>
      </c>
      <c r="D44" s="173">
        <f t="shared" si="0"/>
        <v>102.01456351123923</v>
      </c>
    </row>
    <row r="46" ht="12.75">
      <c r="A46" s="76" t="s">
        <v>83</v>
      </c>
    </row>
    <row r="47" ht="12.75">
      <c r="A47" s="4" t="s">
        <v>82</v>
      </c>
    </row>
    <row r="48" ht="12.75">
      <c r="A48" t="s">
        <v>127</v>
      </c>
    </row>
    <row r="50" ht="12.75">
      <c r="A50" s="4"/>
    </row>
  </sheetData>
  <sheetProtection/>
  <mergeCells count="1">
    <mergeCell ref="A2:D2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UMČ Praha 17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enduser</dc:creator>
  <cp:keywords/>
  <dc:description/>
  <cp:lastModifiedBy>Jaromír Michl</cp:lastModifiedBy>
  <cp:lastPrinted>2012-01-12T15:14:28Z</cp:lastPrinted>
  <dcterms:created xsi:type="dcterms:W3CDTF">2003-09-24T13:14:27Z</dcterms:created>
  <dcterms:modified xsi:type="dcterms:W3CDTF">2012-01-19T11:15:57Z</dcterms:modified>
  <cp:category/>
  <cp:version/>
  <cp:contentType/>
  <cp:contentStatus/>
</cp:coreProperties>
</file>