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76" activeTab="4"/>
  </bookViews>
  <sheets>
    <sheet name="bilance" sheetId="1" r:id="rId1"/>
    <sheet name="výdaje" sheetId="2" r:id="rId2"/>
    <sheet name="platprostř" sheetId="3" r:id="rId3"/>
    <sheet name="hospčin" sheetId="4" r:id="rId4"/>
    <sheet name="závazné ukazatele" sheetId="5" r:id="rId5"/>
  </sheets>
  <definedNames>
    <definedName name="_xlnm.Print_Area" localSheetId="3">'hospčin'!$A$1:$D$32</definedName>
    <definedName name="_xlnm.Print_Area" localSheetId="2">'platprostř'!$A$2:$G$35</definedName>
    <definedName name="_xlnm.Print_Area" localSheetId="1">'výdaje'!$A$2:$D$47</definedName>
  </definedNames>
  <calcPr fullCalcOnLoad="1"/>
</workbook>
</file>

<file path=xl/sharedStrings.xml><?xml version="1.0" encoding="utf-8"?>
<sst xmlns="http://schemas.openxmlformats.org/spreadsheetml/2006/main" count="215" uniqueCount="165">
  <si>
    <t>schválený</t>
  </si>
  <si>
    <t>rozpočet</t>
  </si>
  <si>
    <t>1361 - správní poplatky</t>
  </si>
  <si>
    <t>1341 - popl. ze psů</t>
  </si>
  <si>
    <t>1344 - popl. ze vstupného</t>
  </si>
  <si>
    <t>1343 - popl. za užívání veřejného prostranství</t>
  </si>
  <si>
    <t>1345 - popl. z ubytovací kapacity</t>
  </si>
  <si>
    <t>KAPITÁLOVÉ VÝDAJE</t>
  </si>
  <si>
    <t>z toho:</t>
  </si>
  <si>
    <t>úroky z bankovních účtů</t>
  </si>
  <si>
    <t xml:space="preserve">z toho: </t>
  </si>
  <si>
    <t>VÝDAJE v tis. Kč</t>
  </si>
  <si>
    <t>BĚŽNÉ VÝDAJE</t>
  </si>
  <si>
    <t>FINANCOVÁNÍ</t>
  </si>
  <si>
    <t>2141 - příjmy z úroků</t>
  </si>
  <si>
    <t>počet</t>
  </si>
  <si>
    <t>Příspěvkové organizace</t>
  </si>
  <si>
    <t>zaměst.</t>
  </si>
  <si>
    <t>v tis. Kč</t>
  </si>
  <si>
    <t>rozpočtové příjmy  v tis. Kč</t>
  </si>
  <si>
    <t>index</t>
  </si>
  <si>
    <t>v %</t>
  </si>
  <si>
    <t>1342 - popl.za lázeňský nebo rekreační pobyt</t>
  </si>
  <si>
    <t>4131 - převody z hospodářské činnosti</t>
  </si>
  <si>
    <t>rozpočtové výdaje  v tis. Kč</t>
  </si>
  <si>
    <t>5XXX - běžné výdaje</t>
  </si>
  <si>
    <t>6XXX - kapitálové výdaje</t>
  </si>
  <si>
    <t>FINANČNÍ ZDROJE CELKEM</t>
  </si>
  <si>
    <t>8115 - příděl do sociálního fondu</t>
  </si>
  <si>
    <t>FINANČNÍ POTŘEBY CELKEM</t>
  </si>
  <si>
    <t>plán</t>
  </si>
  <si>
    <t>Tabulka č. 1</t>
  </si>
  <si>
    <t>Tabulka č. 2</t>
  </si>
  <si>
    <t>ost.platby</t>
  </si>
  <si>
    <t>za práci</t>
  </si>
  <si>
    <t>Kapitola - název</t>
  </si>
  <si>
    <t>návrh</t>
  </si>
  <si>
    <t>rozpočtu</t>
  </si>
  <si>
    <t xml:space="preserve">01 Rozvoj obce </t>
  </si>
  <si>
    <t>02 Městská infrastruktura</t>
  </si>
  <si>
    <t>03 Doprava</t>
  </si>
  <si>
    <t>04 Školství</t>
  </si>
  <si>
    <t>07 Bezpečnost</t>
  </si>
  <si>
    <t>08 Hospodářství</t>
  </si>
  <si>
    <t>09 Vnitřní správa</t>
  </si>
  <si>
    <t>10 Pokladní správa</t>
  </si>
  <si>
    <t>plánu</t>
  </si>
  <si>
    <t>přep.osoby</t>
  </si>
  <si>
    <t>na platy</t>
  </si>
  <si>
    <t>prostředky</t>
  </si>
  <si>
    <t>rok</t>
  </si>
  <si>
    <t>Hlavní činnost</t>
  </si>
  <si>
    <t>Hospodářská činnost</t>
  </si>
  <si>
    <r>
      <t xml:space="preserve">CELKEM </t>
    </r>
    <r>
      <rPr>
        <b/>
        <sz val="8"/>
        <rFont val="Arial CE"/>
        <family val="0"/>
      </rPr>
      <t>(přísp.organizace)</t>
    </r>
    <r>
      <rPr>
        <b/>
        <sz val="10"/>
        <rFont val="Arial CE"/>
        <family val="2"/>
      </rPr>
      <t xml:space="preserve"> </t>
    </r>
  </si>
  <si>
    <t xml:space="preserve">          Tabulka č. 3</t>
  </si>
  <si>
    <t>2212 - sankční platby přijaté od jiných subjektů</t>
  </si>
  <si>
    <t>05 Sociální oblast a zdravotnictví</t>
  </si>
  <si>
    <t>zaměstnanci HČ         x)</t>
  </si>
  <si>
    <r>
      <t xml:space="preserve">Celkem </t>
    </r>
    <r>
      <rPr>
        <b/>
        <sz val="8"/>
        <rFont val="Arial CE"/>
        <family val="0"/>
      </rPr>
      <t>(hlavní činnost)</t>
    </r>
  </si>
  <si>
    <r>
      <t xml:space="preserve">Celkem </t>
    </r>
    <r>
      <rPr>
        <b/>
        <sz val="8"/>
        <rFont val="Arial CE"/>
        <family val="0"/>
      </rPr>
      <t>(hospod.činnost)</t>
    </r>
  </si>
  <si>
    <t>Celkem (úřad)</t>
  </si>
  <si>
    <t>PŘÍJMY CELKEM</t>
  </si>
  <si>
    <t>FINANCOVÁNÍ CELKEM</t>
  </si>
  <si>
    <t>VÝDAJE CELKEM</t>
  </si>
  <si>
    <r>
      <t xml:space="preserve">VÝDAJE CELKEM </t>
    </r>
    <r>
      <rPr>
        <b/>
        <sz val="8"/>
        <rFont val="Arial CE"/>
        <family val="0"/>
      </rPr>
      <t>(běžné+kapitálové)</t>
    </r>
  </si>
  <si>
    <t xml:space="preserve">nájemné z bytů                                                  </t>
  </si>
  <si>
    <t>nájemné z nebytových prostorů</t>
  </si>
  <si>
    <t>nájemné z pozemků</t>
  </si>
  <si>
    <t xml:space="preserve">  DAŇOVÉ PŘÍJMY</t>
  </si>
  <si>
    <t xml:space="preserve">  NEDAŇOVÉ PŘÍJMY</t>
  </si>
  <si>
    <t xml:space="preserve"> VLASTNÍ PŘÍJMY</t>
  </si>
  <si>
    <t xml:space="preserve"> PŘIJATÉ DOTACE </t>
  </si>
  <si>
    <t xml:space="preserve">x) zaměstnanci kapitoly 09 - Vnitřní správa, kteří se podílejí svojí pracovní činností </t>
  </si>
  <si>
    <t xml:space="preserve">    na hospodářské činnosti</t>
  </si>
  <si>
    <t xml:space="preserve">            Tabulka č. 4</t>
  </si>
  <si>
    <t>Výsledek hospodaření před zdaněním (zisk v tis.Kč)</t>
  </si>
  <si>
    <t xml:space="preserve">   Náklady (v tis. Kč)</t>
  </si>
  <si>
    <t xml:space="preserve"> PŘEVODY Z HOSPODÁŘSKÉ ČINNOSTI </t>
  </si>
  <si>
    <t>tržby z prodeje obecního majetku</t>
  </si>
  <si>
    <t>materiálové náklady</t>
  </si>
  <si>
    <t>opravy a údržba</t>
  </si>
  <si>
    <t>provozní služby</t>
  </si>
  <si>
    <t>ostatní služby</t>
  </si>
  <si>
    <t>odměna správní firmě</t>
  </si>
  <si>
    <t xml:space="preserve">nájemné ostatní </t>
  </si>
  <si>
    <t xml:space="preserve">ostatní výnosy </t>
  </si>
  <si>
    <t xml:space="preserve">                                                          kontrolní číslo</t>
  </si>
  <si>
    <t>2329 - ostatní nedaňové příjmy</t>
  </si>
  <si>
    <t>06 Kultura a sport</t>
  </si>
  <si>
    <t>05 Sociální oblast-Centrum</t>
  </si>
  <si>
    <t xml:space="preserve">06 Kultura a sport </t>
  </si>
  <si>
    <t>06 Kultura a sport-KC Průhon</t>
  </si>
  <si>
    <t xml:space="preserve">                                           Návrh počtu zaměstnanců,</t>
  </si>
  <si>
    <t xml:space="preserve">            prostředků na platy a na ostatní platby za provedenou práci</t>
  </si>
  <si>
    <t>1511 - daň z nemovitých věcí</t>
  </si>
  <si>
    <t>4137 - příspěvek na výkon státní správy ze SR</t>
  </si>
  <si>
    <t>4137 - finanční vztah z rozpočtu HMP</t>
  </si>
  <si>
    <t>4137 - dotace na sociální služby</t>
  </si>
  <si>
    <t>mzdové náklady a zákonné odvody</t>
  </si>
  <si>
    <t>daň z nabytí nemovitostí</t>
  </si>
  <si>
    <t>ostatní náklady</t>
  </si>
  <si>
    <t xml:space="preserve">   Výnosy a tržby (v tis. Kč)</t>
  </si>
  <si>
    <t>Tabulka č. 5</t>
  </si>
  <si>
    <t>oddíl</t>
  </si>
  <si>
    <t>název</t>
  </si>
  <si>
    <t>běžné</t>
  </si>
  <si>
    <t>kapitálové</t>
  </si>
  <si>
    <t>paragraf</t>
  </si>
  <si>
    <t>výdaje</t>
  </si>
  <si>
    <t>Kapitola 01 - Rozvoj obce</t>
  </si>
  <si>
    <t>Ost.záležitosti bydlení, kom.služeb a územního rozvoje</t>
  </si>
  <si>
    <t>Kapitola 02 - Městská infrastruktura</t>
  </si>
  <si>
    <t>Využití volného času dětí a mládeže</t>
  </si>
  <si>
    <t>Ostatní nakládání s odpady</t>
  </si>
  <si>
    <t>Péče o vzhled obcí a veřejnou zeleň</t>
  </si>
  <si>
    <t>Kapitola 03 - Doprava</t>
  </si>
  <si>
    <t>Silnice</t>
  </si>
  <si>
    <t>Ostatní záležitosti pozemních komunikací</t>
  </si>
  <si>
    <t>Ostatní záležitosti v silniční dopravě</t>
  </si>
  <si>
    <t>Kapitola 04 - Školství</t>
  </si>
  <si>
    <t>Mateřské školy</t>
  </si>
  <si>
    <t>Základní školy</t>
  </si>
  <si>
    <t>Školní stravování</t>
  </si>
  <si>
    <t>Základní umělecké školy</t>
  </si>
  <si>
    <t>Sportovní zařízení v majetku obce</t>
  </si>
  <si>
    <t>Ostatní tělovýchovná činnost</t>
  </si>
  <si>
    <t>Kapitola 05 - Sociální oblast a zdravotnictví</t>
  </si>
  <si>
    <t>Ostatní sociální péče a pomoc dětem a mládeži</t>
  </si>
  <si>
    <t>Ostatní sociální péče a pomoc rodině a manželství</t>
  </si>
  <si>
    <t>Soc.pomoc osobám v hmotné nouzi a občanům nepřizp.</t>
  </si>
  <si>
    <t>Ostatní sociální péče a pomoc ost. skupinám obyvatelstva</t>
  </si>
  <si>
    <t>Osobní asistence, peč.služba a podpora samost.bydlení</t>
  </si>
  <si>
    <t>Denní stacionáře a centra denních služeb</t>
  </si>
  <si>
    <t>Domovy</t>
  </si>
  <si>
    <t>Ostatní služby a činnosti v oblasti sociální péče</t>
  </si>
  <si>
    <t>Kapitola 06 - Kultura a sport</t>
  </si>
  <si>
    <t>Ostatní záležitosti kultury</t>
  </si>
  <si>
    <t>Ostatní záležitosti sdělovacích prostředků</t>
  </si>
  <si>
    <t>Ost.záležitosti kultury, církví a sdělovacích prostředků</t>
  </si>
  <si>
    <t>Kapitola 07- Bezpečnost</t>
  </si>
  <si>
    <t>Ochrana obyvatelstva</t>
  </si>
  <si>
    <t>Požární ochrana - dobrovolná část</t>
  </si>
  <si>
    <t>Kapitola 08 - Hospodářství</t>
  </si>
  <si>
    <t>Pohřebnictví</t>
  </si>
  <si>
    <t>Kapitola 09 - Vnitřní správa</t>
  </si>
  <si>
    <t>Činnost místní správy</t>
  </si>
  <si>
    <t>Zastupitelstva obcí</t>
  </si>
  <si>
    <t>Kapitola 10 - Pokladní správa</t>
  </si>
  <si>
    <t>Obecné příjmy a výdaje z finančních operací</t>
  </si>
  <si>
    <t>Pojištění funkčně nespecifikované</t>
  </si>
  <si>
    <t>Ostatní činnosti jinde nezařazené</t>
  </si>
  <si>
    <t>CELKEM</t>
  </si>
  <si>
    <t>8115 - zapojení úspor z fondu obnovy majetku</t>
  </si>
  <si>
    <t>na internetových stránkách městské části Praha 17 (www.repy.cz-úřední deska-hospodaření MČ Praha 17-FIN2-12M).</t>
  </si>
  <si>
    <t>8115 - zapojení úspor z minulých let a nevyčerpaných dotací</t>
  </si>
  <si>
    <t>Bilance rozpočtu na rok 2019</t>
  </si>
  <si>
    <t>Schválený rozpočet na rok 2018, rozpočtové změny v roce 2018 a plnění rozpočtu roku 2018 naleznete</t>
  </si>
  <si>
    <t xml:space="preserve">                                Výdaje rozpočtu na rok 2019</t>
  </si>
  <si>
    <t>2019/2018</t>
  </si>
  <si>
    <t xml:space="preserve">                                                     na rok 2019</t>
  </si>
  <si>
    <t xml:space="preserve">                Plán hospodářské činnosti na rok 2019</t>
  </si>
  <si>
    <t>Závazné ukazatele rozpočtu na rok 2019</t>
  </si>
  <si>
    <t>Využití voného času dětí a mládeže</t>
  </si>
  <si>
    <t>Bezpečnost a veřejný pořádek</t>
  </si>
  <si>
    <t>Bytové hospodářství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</si>
</sst>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0.0"/>
    <numFmt numFmtId="173" formatCode="#,##0.0"/>
  </numFmts>
  <fonts count="4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8"/>
      <name val="Arial CE"/>
      <family val="0"/>
    </font>
    <font>
      <sz val="8"/>
      <name val="Arial CE"/>
      <family val="0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0"/>
      <color rgb="FFFF0000"/>
      <name val="Arial CE"/>
      <family val="0"/>
    </font>
    <font>
      <sz val="10"/>
      <color theme="1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left" indent="2"/>
    </xf>
    <xf numFmtId="0" fontId="0" fillId="0" borderId="25" xfId="0" applyBorder="1" applyAlignment="1">
      <alignment horizontal="left" indent="2"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left" indent="2"/>
    </xf>
    <xf numFmtId="0" fontId="0" fillId="0" borderId="27" xfId="0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0" fillId="0" borderId="29" xfId="0" applyBorder="1" applyAlignment="1">
      <alignment/>
    </xf>
    <xf numFmtId="0" fontId="1" fillId="33" borderId="25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1" fontId="0" fillId="0" borderId="3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" fontId="1" fillId="0" borderId="32" xfId="0" applyNumberFormat="1" applyFont="1" applyFill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1" fontId="1" fillId="33" borderId="13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73" fontId="1" fillId="0" borderId="32" xfId="0" applyNumberFormat="1" applyFont="1" applyFill="1" applyBorder="1" applyAlignment="1">
      <alignment horizontal="right" indent="1"/>
    </xf>
    <xf numFmtId="173" fontId="1" fillId="33" borderId="33" xfId="0" applyNumberFormat="1" applyFont="1" applyFill="1" applyBorder="1" applyAlignment="1">
      <alignment horizontal="right" indent="1"/>
    </xf>
    <xf numFmtId="173" fontId="1" fillId="0" borderId="13" xfId="0" applyNumberFormat="1" applyFont="1" applyFill="1" applyBorder="1" applyAlignment="1">
      <alignment horizontal="right" indent="1"/>
    </xf>
    <xf numFmtId="173" fontId="0" fillId="0" borderId="34" xfId="0" applyNumberFormat="1" applyFont="1" applyBorder="1" applyAlignment="1">
      <alignment horizontal="right" indent="1"/>
    </xf>
    <xf numFmtId="0" fontId="0" fillId="0" borderId="35" xfId="0" applyBorder="1" applyAlignment="1">
      <alignment horizontal="right" indent="1"/>
    </xf>
    <xf numFmtId="173" fontId="0" fillId="0" borderId="36" xfId="0" applyNumberFormat="1" applyBorder="1" applyAlignment="1">
      <alignment horizontal="right" indent="1"/>
    </xf>
    <xf numFmtId="3" fontId="0" fillId="0" borderId="34" xfId="0" applyNumberFormat="1" applyBorder="1" applyAlignment="1">
      <alignment horizontal="right" indent="1"/>
    </xf>
    <xf numFmtId="3" fontId="0" fillId="0" borderId="16" xfId="0" applyNumberFormat="1" applyBorder="1" applyAlignment="1">
      <alignment horizontal="right" indent="1"/>
    </xf>
    <xf numFmtId="173" fontId="0" fillId="0" borderId="37" xfId="0" applyNumberFormat="1" applyBorder="1" applyAlignment="1">
      <alignment horizontal="right" indent="1"/>
    </xf>
    <xf numFmtId="0" fontId="0" fillId="0" borderId="38" xfId="0" applyBorder="1" applyAlignment="1">
      <alignment horizontal="right" indent="1"/>
    </xf>
    <xf numFmtId="0" fontId="1" fillId="0" borderId="32" xfId="0" applyFont="1" applyFill="1" applyBorder="1" applyAlignment="1">
      <alignment/>
    </xf>
    <xf numFmtId="173" fontId="1" fillId="0" borderId="39" xfId="0" applyNumberFormat="1" applyFont="1" applyFill="1" applyBorder="1" applyAlignment="1">
      <alignment horizontal="right" indent="1"/>
    </xf>
    <xf numFmtId="0" fontId="0" fillId="0" borderId="0" xfId="0" applyBorder="1" applyAlignment="1">
      <alignment horizontal="right" indent="1"/>
    </xf>
    <xf numFmtId="0" fontId="1" fillId="0" borderId="33" xfId="0" applyFont="1" applyBorder="1" applyAlignment="1">
      <alignment/>
    </xf>
    <xf numFmtId="0" fontId="0" fillId="0" borderId="40" xfId="0" applyBorder="1" applyAlignment="1">
      <alignment horizontal="right" indent="1"/>
    </xf>
    <xf numFmtId="0" fontId="0" fillId="0" borderId="0" xfId="0" applyFont="1" applyBorder="1" applyAlignment="1">
      <alignment/>
    </xf>
    <xf numFmtId="3" fontId="0" fillId="0" borderId="41" xfId="0" applyNumberFormat="1" applyBorder="1" applyAlignment="1">
      <alignment horizontal="right" indent="1"/>
    </xf>
    <xf numFmtId="173" fontId="0" fillId="0" borderId="42" xfId="0" applyNumberFormat="1" applyBorder="1" applyAlignment="1">
      <alignment horizontal="right" indent="1"/>
    </xf>
    <xf numFmtId="3" fontId="0" fillId="0" borderId="42" xfId="0" applyNumberFormat="1" applyBorder="1" applyAlignment="1">
      <alignment horizontal="right" indent="1"/>
    </xf>
    <xf numFmtId="3" fontId="0" fillId="0" borderId="0" xfId="0" applyNumberFormat="1" applyBorder="1" applyAlignment="1">
      <alignment horizontal="right" indent="1"/>
    </xf>
    <xf numFmtId="173" fontId="0" fillId="0" borderId="0" xfId="0" applyNumberFormat="1" applyBorder="1" applyAlignment="1">
      <alignment horizontal="right" indent="1"/>
    </xf>
    <xf numFmtId="3" fontId="0" fillId="0" borderId="43" xfId="0" applyNumberFormat="1" applyBorder="1" applyAlignment="1">
      <alignment horizontal="right" indent="1"/>
    </xf>
    <xf numFmtId="1" fontId="0" fillId="0" borderId="44" xfId="0" applyNumberForma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34" borderId="45" xfId="0" applyFont="1" applyFill="1" applyBorder="1" applyAlignment="1">
      <alignment/>
    </xf>
    <xf numFmtId="0" fontId="0" fillId="34" borderId="46" xfId="0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47" xfId="0" applyFill="1" applyBorder="1" applyAlignment="1">
      <alignment/>
    </xf>
    <xf numFmtId="0" fontId="0" fillId="34" borderId="48" xfId="0" applyFill="1" applyBorder="1" applyAlignment="1">
      <alignment horizontal="center"/>
    </xf>
    <xf numFmtId="0" fontId="1" fillId="34" borderId="28" xfId="0" applyFont="1" applyFill="1" applyBorder="1" applyAlignment="1">
      <alignment/>
    </xf>
    <xf numFmtId="173" fontId="1" fillId="34" borderId="32" xfId="0" applyNumberFormat="1" applyFont="1" applyFill="1" applyBorder="1" applyAlignment="1">
      <alignment horizontal="right" indent="1"/>
    </xf>
    <xf numFmtId="1" fontId="1" fillId="34" borderId="32" xfId="0" applyNumberFormat="1" applyFont="1" applyFill="1" applyBorder="1" applyAlignment="1">
      <alignment horizontal="center"/>
    </xf>
    <xf numFmtId="0" fontId="1" fillId="34" borderId="33" xfId="0" applyFont="1" applyFill="1" applyBorder="1" applyAlignment="1">
      <alignment/>
    </xf>
    <xf numFmtId="0" fontId="0" fillId="34" borderId="49" xfId="0" applyFill="1" applyBorder="1" applyAlignment="1">
      <alignment/>
    </xf>
    <xf numFmtId="0" fontId="1" fillId="34" borderId="49" xfId="0" applyFont="1" applyFill="1" applyBorder="1" applyAlignment="1">
      <alignment horizontal="center"/>
    </xf>
    <xf numFmtId="0" fontId="0" fillId="34" borderId="5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51" xfId="0" applyFill="1" applyBorder="1" applyAlignment="1">
      <alignment/>
    </xf>
    <xf numFmtId="0" fontId="6" fillId="34" borderId="52" xfId="0" applyFont="1" applyFill="1" applyBorder="1" applyAlignment="1">
      <alignment/>
    </xf>
    <xf numFmtId="0" fontId="6" fillId="34" borderId="53" xfId="0" applyFont="1" applyFill="1" applyBorder="1" applyAlignment="1">
      <alignment/>
    </xf>
    <xf numFmtId="0" fontId="6" fillId="34" borderId="54" xfId="0" applyFont="1" applyFill="1" applyBorder="1" applyAlignment="1">
      <alignment/>
    </xf>
    <xf numFmtId="0" fontId="1" fillId="34" borderId="32" xfId="0" applyFont="1" applyFill="1" applyBorder="1" applyAlignment="1">
      <alignment/>
    </xf>
    <xf numFmtId="173" fontId="1" fillId="34" borderId="39" xfId="0" applyNumberFormat="1" applyFont="1" applyFill="1" applyBorder="1" applyAlignment="1">
      <alignment horizontal="right" indent="1"/>
    </xf>
    <xf numFmtId="0" fontId="1" fillId="34" borderId="32" xfId="0" applyFont="1" applyFill="1" applyBorder="1" applyAlignment="1">
      <alignment/>
    </xf>
    <xf numFmtId="0" fontId="0" fillId="34" borderId="42" xfId="0" applyFill="1" applyBorder="1" applyAlignment="1">
      <alignment horizontal="center"/>
    </xf>
    <xf numFmtId="0" fontId="1" fillId="34" borderId="55" xfId="0" applyFont="1" applyFill="1" applyBorder="1" applyAlignment="1">
      <alignment/>
    </xf>
    <xf numFmtId="3" fontId="1" fillId="34" borderId="56" xfId="0" applyNumberFormat="1" applyFont="1" applyFill="1" applyBorder="1" applyAlignment="1">
      <alignment horizontal="right" indent="1"/>
    </xf>
    <xf numFmtId="1" fontId="1" fillId="34" borderId="57" xfId="0" applyNumberFormat="1" applyFont="1" applyFill="1" applyBorder="1" applyAlignment="1">
      <alignment horizontal="center"/>
    </xf>
    <xf numFmtId="1" fontId="0" fillId="34" borderId="57" xfId="0" applyNumberFormat="1" applyFill="1" applyBorder="1" applyAlignment="1">
      <alignment horizontal="center"/>
    </xf>
    <xf numFmtId="0" fontId="1" fillId="0" borderId="19" xfId="0" applyFont="1" applyBorder="1" applyAlignment="1">
      <alignment/>
    </xf>
    <xf numFmtId="0" fontId="1" fillId="34" borderId="58" xfId="0" applyFont="1" applyFill="1" applyBorder="1" applyAlignment="1">
      <alignment/>
    </xf>
    <xf numFmtId="0" fontId="1" fillId="34" borderId="22" xfId="0" applyFont="1" applyFill="1" applyBorder="1" applyAlignment="1">
      <alignment horizontal="center"/>
    </xf>
    <xf numFmtId="0" fontId="1" fillId="34" borderId="59" xfId="0" applyFont="1" applyFill="1" applyBorder="1" applyAlignment="1">
      <alignment horizontal="center"/>
    </xf>
    <xf numFmtId="0" fontId="0" fillId="34" borderId="60" xfId="0" applyFont="1" applyFill="1" applyBorder="1" applyAlignment="1">
      <alignment horizontal="center"/>
    </xf>
    <xf numFmtId="0" fontId="0" fillId="34" borderId="42" xfId="0" applyFont="1" applyFill="1" applyBorder="1" applyAlignment="1">
      <alignment horizontal="center"/>
    </xf>
    <xf numFmtId="0" fontId="0" fillId="34" borderId="61" xfId="0" applyFont="1" applyFill="1" applyBorder="1" applyAlignment="1">
      <alignment horizontal="center"/>
    </xf>
    <xf numFmtId="0" fontId="0" fillId="34" borderId="62" xfId="0" applyFont="1" applyFill="1" applyBorder="1" applyAlignment="1">
      <alignment horizontal="center"/>
    </xf>
    <xf numFmtId="0" fontId="0" fillId="34" borderId="63" xfId="0" applyFont="1" applyFill="1" applyBorder="1" applyAlignment="1">
      <alignment horizontal="center"/>
    </xf>
    <xf numFmtId="0" fontId="0" fillId="34" borderId="64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34" borderId="23" xfId="0" applyFill="1" applyBorder="1" applyAlignment="1">
      <alignment horizontal="center"/>
    </xf>
    <xf numFmtId="0" fontId="0" fillId="34" borderId="58" xfId="0" applyFill="1" applyBorder="1" applyAlignment="1">
      <alignment horizontal="center"/>
    </xf>
    <xf numFmtId="0" fontId="0" fillId="34" borderId="62" xfId="0" applyFill="1" applyBorder="1" applyAlignment="1">
      <alignment horizontal="center"/>
    </xf>
    <xf numFmtId="0" fontId="0" fillId="34" borderId="65" xfId="0" applyFill="1" applyBorder="1" applyAlignment="1">
      <alignment horizontal="center"/>
    </xf>
    <xf numFmtId="0" fontId="0" fillId="34" borderId="63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1" fillId="35" borderId="32" xfId="0" applyFont="1" applyFill="1" applyBorder="1" applyAlignment="1">
      <alignment/>
    </xf>
    <xf numFmtId="173" fontId="1" fillId="35" borderId="39" xfId="0" applyNumberFormat="1" applyFont="1" applyFill="1" applyBorder="1" applyAlignment="1">
      <alignment horizontal="right" indent="1"/>
    </xf>
    <xf numFmtId="0" fontId="6" fillId="0" borderId="0" xfId="0" applyFont="1" applyAlignment="1">
      <alignment horizontal="center"/>
    </xf>
    <xf numFmtId="173" fontId="0" fillId="35" borderId="34" xfId="0" applyNumberFormat="1" applyFont="1" applyFill="1" applyBorder="1" applyAlignment="1">
      <alignment horizontal="right" indent="1"/>
    </xf>
    <xf numFmtId="3" fontId="0" fillId="0" borderId="66" xfId="0" applyNumberFormat="1" applyBorder="1" applyAlignment="1">
      <alignment horizontal="right" indent="1"/>
    </xf>
    <xf numFmtId="3" fontId="0" fillId="0" borderId="20" xfId="0" applyNumberFormat="1" applyBorder="1" applyAlignment="1">
      <alignment horizontal="right" indent="1"/>
    </xf>
    <xf numFmtId="3" fontId="0" fillId="0" borderId="15" xfId="0" applyNumberFormat="1" applyBorder="1" applyAlignment="1">
      <alignment horizontal="right" indent="1"/>
    </xf>
    <xf numFmtId="3" fontId="0" fillId="0" borderId="23" xfId="0" applyNumberFormat="1" applyBorder="1" applyAlignment="1">
      <alignment horizontal="right" indent="1"/>
    </xf>
    <xf numFmtId="3" fontId="1" fillId="34" borderId="39" xfId="0" applyNumberFormat="1" applyFont="1" applyFill="1" applyBorder="1" applyAlignment="1">
      <alignment horizontal="right" indent="1"/>
    </xf>
    <xf numFmtId="3" fontId="1" fillId="34" borderId="67" xfId="0" applyNumberFormat="1" applyFont="1" applyFill="1" applyBorder="1" applyAlignment="1">
      <alignment horizontal="right" indent="1"/>
    </xf>
    <xf numFmtId="3" fontId="0" fillId="0" borderId="68" xfId="0" applyNumberFormat="1" applyBorder="1" applyAlignment="1">
      <alignment horizontal="right" indent="1"/>
    </xf>
    <xf numFmtId="3" fontId="0" fillId="0" borderId="69" xfId="0" applyNumberFormat="1" applyBorder="1" applyAlignment="1">
      <alignment horizontal="right" indent="1"/>
    </xf>
    <xf numFmtId="3" fontId="1" fillId="35" borderId="56" xfId="0" applyNumberFormat="1" applyFont="1" applyFill="1" applyBorder="1" applyAlignment="1">
      <alignment horizontal="right" indent="1"/>
    </xf>
    <xf numFmtId="3" fontId="1" fillId="35" borderId="57" xfId="0" applyNumberFormat="1" applyFont="1" applyFill="1" applyBorder="1" applyAlignment="1">
      <alignment horizontal="right" indent="1"/>
    </xf>
    <xf numFmtId="3" fontId="1" fillId="0" borderId="56" xfId="0" applyNumberFormat="1" applyFont="1" applyFill="1" applyBorder="1" applyAlignment="1">
      <alignment horizontal="right" indent="1"/>
    </xf>
    <xf numFmtId="3" fontId="1" fillId="0" borderId="57" xfId="0" applyNumberFormat="1" applyFont="1" applyFill="1" applyBorder="1" applyAlignment="1">
      <alignment horizontal="right" indent="1"/>
    </xf>
    <xf numFmtId="3" fontId="1" fillId="34" borderId="57" xfId="0" applyNumberFormat="1" applyFont="1" applyFill="1" applyBorder="1" applyAlignment="1">
      <alignment horizontal="right" inden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3" fontId="0" fillId="0" borderId="0" xfId="0" applyNumberFormat="1" applyAlignment="1">
      <alignment horizontal="center"/>
    </xf>
    <xf numFmtId="0" fontId="0" fillId="0" borderId="70" xfId="0" applyBorder="1" applyAlignment="1">
      <alignment/>
    </xf>
    <xf numFmtId="3" fontId="0" fillId="0" borderId="53" xfId="0" applyNumberFormat="1" applyBorder="1" applyAlignment="1">
      <alignment horizontal="right" indent="1"/>
    </xf>
    <xf numFmtId="1" fontId="0" fillId="0" borderId="54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4" borderId="46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48" xfId="0" applyFont="1" applyFill="1" applyBorder="1" applyAlignment="1">
      <alignment horizontal="center"/>
    </xf>
    <xf numFmtId="173" fontId="0" fillId="0" borderId="11" xfId="0" applyNumberFormat="1" applyFont="1" applyBorder="1" applyAlignment="1">
      <alignment horizontal="right" indent="1"/>
    </xf>
    <xf numFmtId="173" fontId="0" fillId="0" borderId="13" xfId="0" applyNumberFormat="1" applyFont="1" applyBorder="1" applyAlignment="1">
      <alignment horizontal="right" indent="1"/>
    </xf>
    <xf numFmtId="173" fontId="0" fillId="0" borderId="12" xfId="0" applyNumberFormat="1" applyFont="1" applyBorder="1" applyAlignment="1">
      <alignment horizontal="right" indent="1"/>
    </xf>
    <xf numFmtId="173" fontId="0" fillId="0" borderId="14" xfId="0" applyNumberFormat="1" applyFont="1" applyBorder="1" applyAlignment="1">
      <alignment horizontal="right" indent="1"/>
    </xf>
    <xf numFmtId="173" fontId="1" fillId="0" borderId="32" xfId="0" applyNumberFormat="1" applyFont="1" applyBorder="1" applyAlignment="1">
      <alignment horizontal="right" indent="1"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1" fillId="0" borderId="25" xfId="0" applyFont="1" applyFill="1" applyBorder="1" applyAlignment="1">
      <alignment/>
    </xf>
    <xf numFmtId="173" fontId="0" fillId="0" borderId="13" xfId="0" applyNumberFormat="1" applyFont="1" applyFill="1" applyBorder="1" applyAlignment="1">
      <alignment horizontal="right" indent="1"/>
    </xf>
    <xf numFmtId="1" fontId="0" fillId="0" borderId="13" xfId="0" applyNumberFormat="1" applyFont="1" applyFill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24" xfId="0" applyFont="1" applyBorder="1" applyAlignment="1">
      <alignment horizontal="left" indent="2"/>
    </xf>
    <xf numFmtId="0" fontId="0" fillId="0" borderId="27" xfId="0" applyFont="1" applyBorder="1" applyAlignment="1">
      <alignment/>
    </xf>
    <xf numFmtId="1" fontId="0" fillId="0" borderId="14" xfId="0" applyNumberFormat="1" applyFont="1" applyBorder="1" applyAlignment="1">
      <alignment horizontal="center"/>
    </xf>
    <xf numFmtId="0" fontId="1" fillId="0" borderId="28" xfId="0" applyFont="1" applyFill="1" applyBorder="1" applyAlignment="1">
      <alignment/>
    </xf>
    <xf numFmtId="1" fontId="1" fillId="0" borderId="32" xfId="0" applyNumberFormat="1" applyFont="1" applyFill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14" xfId="0" applyFont="1" applyBorder="1" applyAlignment="1">
      <alignment horizontal="center"/>
    </xf>
    <xf numFmtId="173" fontId="6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3" fontId="0" fillId="0" borderId="41" xfId="0" applyNumberFormat="1" applyFont="1" applyBorder="1" applyAlignment="1">
      <alignment horizontal="right" indent="1"/>
    </xf>
    <xf numFmtId="173" fontId="0" fillId="0" borderId="66" xfId="0" applyNumberFormat="1" applyFont="1" applyBorder="1" applyAlignment="1">
      <alignment horizontal="right" indent="1"/>
    </xf>
    <xf numFmtId="173" fontId="1" fillId="34" borderId="56" xfId="0" applyNumberFormat="1" applyFont="1" applyFill="1" applyBorder="1" applyAlignment="1">
      <alignment horizontal="right" indent="1"/>
    </xf>
    <xf numFmtId="0" fontId="1" fillId="0" borderId="41" xfId="0" applyFont="1" applyBorder="1" applyAlignment="1">
      <alignment horizontal="right" indent="1"/>
    </xf>
    <xf numFmtId="0" fontId="0" fillId="0" borderId="34" xfId="0" applyFont="1" applyBorder="1" applyAlignment="1">
      <alignment horizontal="right" indent="1"/>
    </xf>
    <xf numFmtId="0" fontId="0" fillId="0" borderId="68" xfId="0" applyFont="1" applyBorder="1" applyAlignment="1">
      <alignment horizontal="right" indent="1"/>
    </xf>
    <xf numFmtId="0" fontId="0" fillId="0" borderId="41" xfId="0" applyFont="1" applyBorder="1" applyAlignment="1">
      <alignment horizontal="right" indent="1"/>
    </xf>
    <xf numFmtId="173" fontId="0" fillId="0" borderId="36" xfId="0" applyNumberFormat="1" applyFont="1" applyBorder="1" applyAlignment="1">
      <alignment horizontal="right" indent="1"/>
    </xf>
    <xf numFmtId="3" fontId="0" fillId="0" borderId="34" xfId="0" applyNumberFormat="1" applyFont="1" applyBorder="1" applyAlignment="1">
      <alignment horizontal="right" indent="1"/>
    </xf>
    <xf numFmtId="3" fontId="0" fillId="0" borderId="16" xfId="0" applyNumberFormat="1" applyFont="1" applyBorder="1" applyAlignment="1">
      <alignment horizontal="right" indent="1"/>
    </xf>
    <xf numFmtId="0" fontId="46" fillId="0" borderId="0" xfId="0" applyFont="1" applyAlignment="1">
      <alignment/>
    </xf>
    <xf numFmtId="0" fontId="31" fillId="0" borderId="58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41" xfId="0" applyBorder="1" applyAlignment="1">
      <alignment/>
    </xf>
    <xf numFmtId="0" fontId="0" fillId="0" borderId="34" xfId="0" applyBorder="1" applyAlignment="1">
      <alignment/>
    </xf>
    <xf numFmtId="0" fontId="31" fillId="0" borderId="34" xfId="0" applyFont="1" applyBorder="1" applyAlignment="1">
      <alignment/>
    </xf>
    <xf numFmtId="0" fontId="31" fillId="0" borderId="21" xfId="0" applyFont="1" applyBorder="1" applyAlignment="1">
      <alignment/>
    </xf>
    <xf numFmtId="0" fontId="31" fillId="0" borderId="43" xfId="0" applyFont="1" applyBorder="1" applyAlignment="1">
      <alignment/>
    </xf>
    <xf numFmtId="4" fontId="0" fillId="0" borderId="0" xfId="0" applyNumberFormat="1" applyAlignment="1">
      <alignment/>
    </xf>
    <xf numFmtId="4" fontId="31" fillId="0" borderId="62" xfId="0" applyNumberFormat="1" applyFont="1" applyBorder="1" applyAlignment="1">
      <alignment horizontal="center"/>
    </xf>
    <xf numFmtId="4" fontId="31" fillId="0" borderId="42" xfId="0" applyNumberFormat="1" applyFont="1" applyBorder="1" applyAlignment="1">
      <alignment horizontal="center"/>
    </xf>
    <xf numFmtId="4" fontId="31" fillId="0" borderId="41" xfId="0" applyNumberFormat="1" applyFont="1" applyBorder="1" applyAlignment="1">
      <alignment horizontal="center"/>
    </xf>
    <xf numFmtId="4" fontId="0" fillId="0" borderId="34" xfId="0" applyNumberFormat="1" applyBorder="1" applyAlignment="1">
      <alignment/>
    </xf>
    <xf numFmtId="4" fontId="31" fillId="0" borderId="34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31" fillId="0" borderId="63" xfId="0" applyNumberFormat="1" applyFont="1" applyBorder="1" applyAlignment="1">
      <alignment horizontal="center"/>
    </xf>
    <xf numFmtId="4" fontId="31" fillId="0" borderId="23" xfId="0" applyNumberFormat="1" applyFont="1" applyBorder="1" applyAlignment="1">
      <alignment horizontal="center"/>
    </xf>
    <xf numFmtId="4" fontId="31" fillId="0" borderId="15" xfId="0" applyNumberFormat="1" applyFont="1" applyBorder="1" applyAlignment="1">
      <alignment horizontal="center"/>
    </xf>
    <xf numFmtId="0" fontId="0" fillId="0" borderId="24" xfId="0" applyFill="1" applyBorder="1" applyAlignment="1">
      <alignment/>
    </xf>
    <xf numFmtId="173" fontId="0" fillId="0" borderId="11" xfId="0" applyNumberFormat="1" applyFont="1" applyFill="1" applyBorder="1" applyAlignment="1">
      <alignment horizontal="right" indent="1"/>
    </xf>
    <xf numFmtId="1" fontId="1" fillId="0" borderId="11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left" indent="2"/>
    </xf>
    <xf numFmtId="1" fontId="0" fillId="0" borderId="11" xfId="0" applyNumberFormat="1" applyFill="1" applyBorder="1" applyAlignment="1">
      <alignment horizontal="center"/>
    </xf>
    <xf numFmtId="0" fontId="0" fillId="0" borderId="26" xfId="0" applyFont="1" applyFill="1" applyBorder="1" applyAlignment="1">
      <alignment horizontal="left" indent="2"/>
    </xf>
    <xf numFmtId="173" fontId="0" fillId="0" borderId="12" xfId="0" applyNumberFormat="1" applyFont="1" applyFill="1" applyBorder="1" applyAlignment="1">
      <alignment horizontal="right" indent="1"/>
    </xf>
    <xf numFmtId="0" fontId="0" fillId="0" borderId="27" xfId="0" applyFont="1" applyFill="1" applyBorder="1" applyAlignment="1">
      <alignment/>
    </xf>
    <xf numFmtId="173" fontId="1" fillId="0" borderId="71" xfId="0" applyNumberFormat="1" applyFont="1" applyFill="1" applyBorder="1" applyAlignment="1">
      <alignment horizontal="right" indent="1"/>
    </xf>
    <xf numFmtId="1" fontId="1" fillId="0" borderId="71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1" fillId="0" borderId="72" xfId="0" applyFont="1" applyFill="1" applyBorder="1" applyAlignment="1">
      <alignment horizontal="center" vertical="center"/>
    </xf>
    <xf numFmtId="173" fontId="0" fillId="0" borderId="73" xfId="0" applyNumberFormat="1" applyFont="1" applyFill="1" applyBorder="1" applyAlignment="1">
      <alignment horizontal="right" indent="1"/>
    </xf>
    <xf numFmtId="0" fontId="0" fillId="0" borderId="73" xfId="0" applyFill="1" applyBorder="1" applyAlignment="1">
      <alignment horizontal="center"/>
    </xf>
    <xf numFmtId="0" fontId="0" fillId="0" borderId="25" xfId="0" applyFill="1" applyBorder="1" applyAlignment="1">
      <alignment horizontal="left" indent="2"/>
    </xf>
    <xf numFmtId="1" fontId="0" fillId="0" borderId="13" xfId="0" applyNumberFormat="1" applyFill="1" applyBorder="1" applyAlignment="1">
      <alignment horizontal="center"/>
    </xf>
    <xf numFmtId="4" fontId="0" fillId="0" borderId="34" xfId="0" applyNumberFormat="1" applyFont="1" applyBorder="1" applyAlignment="1">
      <alignment/>
    </xf>
    <xf numFmtId="4" fontId="26" fillId="0" borderId="34" xfId="0" applyNumberFormat="1" applyFont="1" applyBorder="1" applyAlignment="1">
      <alignment/>
    </xf>
    <xf numFmtId="4" fontId="26" fillId="0" borderId="43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26" fillId="0" borderId="16" xfId="0" applyNumberFormat="1" applyFont="1" applyBorder="1" applyAlignment="1">
      <alignment/>
    </xf>
    <xf numFmtId="4" fontId="26" fillId="0" borderId="44" xfId="0" applyNumberFormat="1" applyFont="1" applyBorder="1" applyAlignment="1">
      <alignment/>
    </xf>
    <xf numFmtId="3" fontId="0" fillId="0" borderId="36" xfId="0" applyNumberFormat="1" applyFont="1" applyBorder="1" applyAlignment="1">
      <alignment horizontal="right" indent="1"/>
    </xf>
    <xf numFmtId="3" fontId="0" fillId="0" borderId="30" xfId="0" applyNumberFormat="1" applyFont="1" applyBorder="1" applyAlignment="1">
      <alignment horizontal="right" indent="1"/>
    </xf>
    <xf numFmtId="3" fontId="47" fillId="0" borderId="34" xfId="0" applyNumberFormat="1" applyFont="1" applyBorder="1" applyAlignment="1">
      <alignment horizontal="right" indent="1"/>
    </xf>
    <xf numFmtId="3" fontId="47" fillId="0" borderId="16" xfId="0" applyNumberFormat="1" applyFont="1" applyBorder="1" applyAlignment="1">
      <alignment horizontal="right" indent="1"/>
    </xf>
    <xf numFmtId="0" fontId="0" fillId="0" borderId="0" xfId="0" applyFill="1" applyAlignment="1">
      <alignment/>
    </xf>
    <xf numFmtId="173" fontId="0" fillId="0" borderId="36" xfId="0" applyNumberFormat="1" applyFont="1" applyFill="1" applyBorder="1" applyAlignment="1">
      <alignment horizontal="right" indent="1"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48" fillId="0" borderId="34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workbookViewId="0" topLeftCell="A31">
      <selection activeCell="G27" sqref="G27"/>
    </sheetView>
  </sheetViews>
  <sheetFormatPr defaultColWidth="9.00390625" defaultRowHeight="12.75"/>
  <cols>
    <col min="1" max="1" width="54.375" style="0" customWidth="1"/>
    <col min="2" max="4" width="13.75390625" style="1" customWidth="1"/>
  </cols>
  <sheetData>
    <row r="1" spans="1:4" ht="15.75">
      <c r="A1" s="84"/>
      <c r="B1" s="85"/>
      <c r="C1" s="85"/>
      <c r="D1" s="3" t="s">
        <v>31</v>
      </c>
    </row>
    <row r="2" spans="1:4" ht="15.75">
      <c r="A2" s="245" t="s">
        <v>155</v>
      </c>
      <c r="B2" s="245"/>
      <c r="C2" s="245"/>
      <c r="D2" s="245"/>
    </row>
    <row r="3" spans="1:4" ht="7.5" customHeight="1" thickBot="1">
      <c r="A3" s="2"/>
      <c r="B3" s="4"/>
      <c r="C3" s="156"/>
      <c r="D3" s="4"/>
    </row>
    <row r="4" spans="1:4" ht="12.75">
      <c r="A4" s="86"/>
      <c r="B4" s="87" t="s">
        <v>0</v>
      </c>
      <c r="C4" s="157" t="s">
        <v>36</v>
      </c>
      <c r="D4" s="87" t="s">
        <v>20</v>
      </c>
    </row>
    <row r="5" spans="1:4" ht="12.75">
      <c r="A5" s="88" t="s">
        <v>19</v>
      </c>
      <c r="B5" s="89" t="s">
        <v>1</v>
      </c>
      <c r="C5" s="158" t="s">
        <v>37</v>
      </c>
      <c r="D5" s="89" t="s">
        <v>158</v>
      </c>
    </row>
    <row r="6" spans="1:4" ht="13.5" thickBot="1">
      <c r="A6" s="90"/>
      <c r="B6" s="91">
        <v>2018</v>
      </c>
      <c r="C6" s="159">
        <v>2019</v>
      </c>
      <c r="D6" s="91" t="s">
        <v>21</v>
      </c>
    </row>
    <row r="7" spans="1:4" ht="15" customHeight="1" thickTop="1">
      <c r="A7" s="35" t="s">
        <v>3</v>
      </c>
      <c r="B7" s="160">
        <v>750</v>
      </c>
      <c r="C7" s="160">
        <v>730</v>
      </c>
      <c r="D7" s="50">
        <f>C7/B7*100</f>
        <v>97.33333333333334</v>
      </c>
    </row>
    <row r="8" spans="1:4" ht="15" customHeight="1">
      <c r="A8" s="35" t="s">
        <v>22</v>
      </c>
      <c r="B8" s="160">
        <v>10</v>
      </c>
      <c r="C8" s="160">
        <v>5</v>
      </c>
      <c r="D8" s="50">
        <f aca="true" t="shared" si="0" ref="D8:D13">C8/B8*100</f>
        <v>50</v>
      </c>
    </row>
    <row r="9" spans="1:4" ht="15" customHeight="1">
      <c r="A9" s="35" t="s">
        <v>5</v>
      </c>
      <c r="B9" s="160">
        <v>800</v>
      </c>
      <c r="C9" s="160">
        <v>500</v>
      </c>
      <c r="D9" s="50">
        <f t="shared" si="0"/>
        <v>62.5</v>
      </c>
    </row>
    <row r="10" spans="1:4" ht="15" customHeight="1">
      <c r="A10" s="35" t="s">
        <v>4</v>
      </c>
      <c r="B10" s="160">
        <v>5</v>
      </c>
      <c r="C10" s="160">
        <v>5</v>
      </c>
      <c r="D10" s="50">
        <f t="shared" si="0"/>
        <v>100</v>
      </c>
    </row>
    <row r="11" spans="1:4" ht="15" customHeight="1">
      <c r="A11" s="35" t="s">
        <v>6</v>
      </c>
      <c r="B11" s="160">
        <v>1300</v>
      </c>
      <c r="C11" s="160">
        <v>1300</v>
      </c>
      <c r="D11" s="50">
        <f t="shared" si="0"/>
        <v>100</v>
      </c>
    </row>
    <row r="12" spans="1:4" ht="15" customHeight="1">
      <c r="A12" s="36" t="s">
        <v>2</v>
      </c>
      <c r="B12" s="161">
        <v>3060</v>
      </c>
      <c r="C12" s="161">
        <v>2895</v>
      </c>
      <c r="D12" s="50">
        <f t="shared" si="0"/>
        <v>94.6078431372549</v>
      </c>
    </row>
    <row r="13" spans="1:4" ht="15" customHeight="1">
      <c r="A13" s="35" t="s">
        <v>94</v>
      </c>
      <c r="B13" s="160">
        <v>10100</v>
      </c>
      <c r="C13" s="160">
        <v>10100</v>
      </c>
      <c r="D13" s="50">
        <f t="shared" si="0"/>
        <v>100</v>
      </c>
    </row>
    <row r="14" spans="1:4" ht="11.25" customHeight="1">
      <c r="A14" s="37"/>
      <c r="B14" s="162"/>
      <c r="C14" s="162"/>
      <c r="D14" s="51"/>
    </row>
    <row r="15" spans="1:4" ht="15" customHeight="1">
      <c r="A15" s="38" t="s">
        <v>68</v>
      </c>
      <c r="B15" s="160">
        <f>SUM(B7:B13)</f>
        <v>16025</v>
      </c>
      <c r="C15" s="160">
        <f>SUM(C7:C13)</f>
        <v>15535</v>
      </c>
      <c r="D15" s="52">
        <f>C15/B15*100</f>
        <v>96.94227769110765</v>
      </c>
    </row>
    <row r="16" spans="1:4" ht="9.75" customHeight="1">
      <c r="A16" s="39"/>
      <c r="B16" s="161"/>
      <c r="C16" s="161"/>
      <c r="D16" s="53"/>
    </row>
    <row r="17" spans="1:4" ht="15" customHeight="1">
      <c r="A17" s="35" t="s">
        <v>14</v>
      </c>
      <c r="B17" s="160">
        <v>618.3</v>
      </c>
      <c r="C17" s="160">
        <v>1173.6</v>
      </c>
      <c r="D17" s="50">
        <f>C17/B17*100</f>
        <v>189.81077147016012</v>
      </c>
    </row>
    <row r="18" spans="1:4" ht="15" customHeight="1">
      <c r="A18" s="40" t="s">
        <v>55</v>
      </c>
      <c r="B18" s="162">
        <v>171</v>
      </c>
      <c r="C18" s="162">
        <v>129</v>
      </c>
      <c r="D18" s="54">
        <f>C18/B18*100</f>
        <v>75.43859649122807</v>
      </c>
    </row>
    <row r="19" spans="1:4" ht="15" customHeight="1">
      <c r="A19" s="40" t="s">
        <v>87</v>
      </c>
      <c r="B19" s="162">
        <v>31.5</v>
      </c>
      <c r="C19" s="162">
        <v>31.5</v>
      </c>
      <c r="D19" s="54">
        <f>C19/B19*100</f>
        <v>100</v>
      </c>
    </row>
    <row r="20" spans="1:4" ht="15" customHeight="1">
      <c r="A20" s="38" t="s">
        <v>69</v>
      </c>
      <c r="B20" s="160">
        <f>SUM(B16:B19)</f>
        <v>820.8</v>
      </c>
      <c r="C20" s="160">
        <v>1334.1</v>
      </c>
      <c r="D20" s="52">
        <f>C20/B20*100</f>
        <v>162.53654970760235</v>
      </c>
    </row>
    <row r="21" spans="1:4" ht="11.25" customHeight="1" thickBot="1">
      <c r="A21" s="41"/>
      <c r="B21" s="163"/>
      <c r="C21" s="163"/>
      <c r="D21" s="55"/>
    </row>
    <row r="22" spans="1:4" ht="15" customHeight="1" thickBot="1">
      <c r="A22" s="42" t="s">
        <v>70</v>
      </c>
      <c r="B22" s="61">
        <f>SUM(B15+B20)</f>
        <v>16845.8</v>
      </c>
      <c r="C22" s="61">
        <f>SUM(C15+C20)</f>
        <v>16869.1</v>
      </c>
      <c r="D22" s="56">
        <f>C22/B22*100</f>
        <v>100.13831340749621</v>
      </c>
    </row>
    <row r="23" spans="1:4" ht="11.25" customHeight="1">
      <c r="A23" s="39"/>
      <c r="B23" s="161"/>
      <c r="C23" s="161"/>
      <c r="D23" s="53"/>
    </row>
    <row r="24" spans="1:4" ht="15" customHeight="1">
      <c r="A24" s="35" t="s">
        <v>95</v>
      </c>
      <c r="B24" s="160">
        <v>19119</v>
      </c>
      <c r="C24" s="160">
        <v>19931</v>
      </c>
      <c r="D24" s="50">
        <f>C24/B24*100</f>
        <v>104.24708405251322</v>
      </c>
    </row>
    <row r="25" spans="1:4" ht="15" customHeight="1">
      <c r="A25" s="35" t="s">
        <v>96</v>
      </c>
      <c r="B25" s="160">
        <v>78904</v>
      </c>
      <c r="C25" s="160">
        <v>80925</v>
      </c>
      <c r="D25" s="50">
        <f>C25/B25*100</f>
        <v>102.56134036297273</v>
      </c>
    </row>
    <row r="26" spans="1:4" ht="15" customHeight="1" thickBot="1">
      <c r="A26" s="35" t="s">
        <v>97</v>
      </c>
      <c r="B26" s="160">
        <v>660</v>
      </c>
      <c r="C26" s="160">
        <v>680</v>
      </c>
      <c r="D26" s="50">
        <f>C26/B26*100</f>
        <v>103.03030303030303</v>
      </c>
    </row>
    <row r="27" spans="1:4" ht="15" customHeight="1" thickBot="1">
      <c r="A27" s="42" t="s">
        <v>71</v>
      </c>
      <c r="B27" s="164">
        <f>SUM(B24:B26)</f>
        <v>98683</v>
      </c>
      <c r="C27" s="164">
        <f>SUM(C24:C26)</f>
        <v>101536</v>
      </c>
      <c r="D27" s="57">
        <f>C27/B27*100</f>
        <v>102.89107546385902</v>
      </c>
    </row>
    <row r="28" spans="1:4" ht="15" customHeight="1">
      <c r="A28" s="43"/>
      <c r="B28" s="161"/>
      <c r="C28" s="161"/>
      <c r="D28" s="49"/>
    </row>
    <row r="29" spans="1:4" ht="15" customHeight="1" thickBot="1">
      <c r="A29" s="35" t="s">
        <v>23</v>
      </c>
      <c r="B29" s="160">
        <v>22000</v>
      </c>
      <c r="C29" s="160">
        <v>22000</v>
      </c>
      <c r="D29" s="50">
        <f>C29/B29*100</f>
        <v>100</v>
      </c>
    </row>
    <row r="30" spans="1:4" ht="15" customHeight="1" thickBot="1">
      <c r="A30" s="42" t="s">
        <v>77</v>
      </c>
      <c r="B30" s="61">
        <f>+B29</f>
        <v>22000</v>
      </c>
      <c r="C30" s="61">
        <f>+C29</f>
        <v>22000</v>
      </c>
      <c r="D30" s="56">
        <f>C30/B30*100</f>
        <v>100</v>
      </c>
    </row>
    <row r="31" spans="1:4" ht="15" customHeight="1" thickBot="1">
      <c r="A31" s="44"/>
      <c r="B31" s="163"/>
      <c r="C31" s="163"/>
      <c r="D31" s="55"/>
    </row>
    <row r="32" spans="1:4" ht="15" customHeight="1" thickBot="1">
      <c r="A32" s="42" t="s">
        <v>61</v>
      </c>
      <c r="B32" s="61">
        <f>SUM(B22+B27+B30)</f>
        <v>137528.8</v>
      </c>
      <c r="C32" s="61">
        <f>SUM(C22+C27+C30)</f>
        <v>140405.1</v>
      </c>
      <c r="D32" s="56">
        <f>C32/B32*100</f>
        <v>102.09141648876454</v>
      </c>
    </row>
    <row r="33" spans="1:4" ht="15" customHeight="1">
      <c r="A33" s="45"/>
      <c r="B33" s="62"/>
      <c r="C33" s="62"/>
      <c r="D33" s="58"/>
    </row>
    <row r="34" spans="1:4" ht="15" customHeight="1">
      <c r="A34" s="46" t="s">
        <v>13</v>
      </c>
      <c r="B34" s="63"/>
      <c r="C34" s="63"/>
      <c r="D34" s="59"/>
    </row>
    <row r="35" spans="1:4" ht="15" customHeight="1">
      <c r="A35" s="213"/>
      <c r="B35" s="214"/>
      <c r="C35" s="214"/>
      <c r="D35" s="215"/>
    </row>
    <row r="36" spans="1:4" s="7" customFormat="1" ht="15" customHeight="1">
      <c r="A36" s="216" t="s">
        <v>154</v>
      </c>
      <c r="B36" s="214">
        <v>108784.1</v>
      </c>
      <c r="C36" s="214">
        <v>137455.9</v>
      </c>
      <c r="D36" s="217">
        <f>C36/B36*100</f>
        <v>126.35660910004309</v>
      </c>
    </row>
    <row r="37" spans="1:4" s="7" customFormat="1" ht="15" customHeight="1">
      <c r="A37" s="218" t="s">
        <v>152</v>
      </c>
      <c r="B37" s="219">
        <v>237482</v>
      </c>
      <c r="C37" s="219">
        <v>225001</v>
      </c>
      <c r="D37" s="217">
        <f>C37/B37*100</f>
        <v>94.74444378942404</v>
      </c>
    </row>
    <row r="38" spans="1:4" s="7" customFormat="1" ht="15" customHeight="1" thickBot="1">
      <c r="A38" s="220"/>
      <c r="B38" s="221"/>
      <c r="C38" s="221"/>
      <c r="D38" s="222"/>
    </row>
    <row r="39" spans="1:4" s="7" customFormat="1" ht="15" customHeight="1" thickBot="1">
      <c r="A39" s="42" t="s">
        <v>62</v>
      </c>
      <c r="B39" s="61">
        <f>SUM(B36:B37)</f>
        <v>346266.1</v>
      </c>
      <c r="C39" s="61">
        <f>SUM(C36:C37)</f>
        <v>362456.9</v>
      </c>
      <c r="D39" s="56">
        <f>C39/B39*100</f>
        <v>104.67582590383525</v>
      </c>
    </row>
    <row r="40" spans="1:4" s="7" customFormat="1" ht="15" customHeight="1" thickBot="1">
      <c r="A40" s="42"/>
      <c r="B40" s="61"/>
      <c r="C40" s="61"/>
      <c r="D40" s="56"/>
    </row>
    <row r="41" spans="1:4" s="7" customFormat="1" ht="15" customHeight="1" thickBot="1">
      <c r="A41" s="42" t="s">
        <v>27</v>
      </c>
      <c r="B41" s="61">
        <f>SUM(B32+B39)</f>
        <v>483794.89999999997</v>
      </c>
      <c r="C41" s="61">
        <f>SUM(C32+C39)</f>
        <v>502862</v>
      </c>
      <c r="D41" s="56">
        <f>C41/B41*100</f>
        <v>103.94115357561644</v>
      </c>
    </row>
    <row r="42" spans="1:4" s="7" customFormat="1" ht="24.75" customHeight="1">
      <c r="A42" s="223"/>
      <c r="B42" s="168"/>
      <c r="C42" s="168"/>
      <c r="D42" s="224"/>
    </row>
    <row r="43" spans="1:4" ht="15" customHeight="1" thickBot="1">
      <c r="A43" s="225" t="s">
        <v>24</v>
      </c>
      <c r="B43" s="226"/>
      <c r="C43" s="226"/>
      <c r="D43" s="227"/>
    </row>
    <row r="44" spans="1:4" ht="15" customHeight="1" thickTop="1">
      <c r="A44" s="228" t="s">
        <v>25</v>
      </c>
      <c r="B44" s="168">
        <v>171298.7</v>
      </c>
      <c r="C44" s="168">
        <v>185881</v>
      </c>
      <c r="D44" s="229">
        <f>C44/B44*100</f>
        <v>108.51279081510835</v>
      </c>
    </row>
    <row r="45" spans="1:4" ht="15" customHeight="1">
      <c r="A45" s="35" t="s">
        <v>26</v>
      </c>
      <c r="B45" s="160">
        <v>309996.2</v>
      </c>
      <c r="C45" s="160">
        <v>313981</v>
      </c>
      <c r="D45" s="50">
        <f>C45/B45*100</f>
        <v>101.28543511178523</v>
      </c>
    </row>
    <row r="46" spans="1:4" ht="15" customHeight="1" thickBot="1">
      <c r="A46" s="44"/>
      <c r="B46" s="163"/>
      <c r="C46" s="163"/>
      <c r="D46" s="60"/>
    </row>
    <row r="47" spans="1:4" ht="15" customHeight="1" thickBot="1">
      <c r="A47" s="42" t="s">
        <v>63</v>
      </c>
      <c r="B47" s="61">
        <f>SUM(B44:B45)</f>
        <v>481294.9</v>
      </c>
      <c r="C47" s="61">
        <f>SUM(C44:C45)</f>
        <v>499862</v>
      </c>
      <c r="D47" s="56">
        <f>C47/B47*100</f>
        <v>103.85773877928064</v>
      </c>
    </row>
    <row r="48" spans="1:4" ht="15" customHeight="1">
      <c r="A48" s="165"/>
      <c r="B48" s="161"/>
      <c r="C48" s="161"/>
      <c r="D48" s="166"/>
    </row>
    <row r="49" spans="1:4" ht="15" customHeight="1">
      <c r="A49" s="167" t="s">
        <v>13</v>
      </c>
      <c r="B49" s="168"/>
      <c r="C49" s="168"/>
      <c r="D49" s="169"/>
    </row>
    <row r="50" spans="1:4" ht="15" customHeight="1">
      <c r="A50" s="170"/>
      <c r="B50" s="162"/>
      <c r="C50" s="162"/>
      <c r="D50" s="171"/>
    </row>
    <row r="51" spans="1:4" ht="15" customHeight="1">
      <c r="A51" s="172" t="s">
        <v>28</v>
      </c>
      <c r="B51" s="160">
        <v>2500</v>
      </c>
      <c r="C51" s="160">
        <v>3000</v>
      </c>
      <c r="D51" s="52">
        <f>C51/B51*100</f>
        <v>120</v>
      </c>
    </row>
    <row r="52" spans="1:4" ht="15" customHeight="1" thickBot="1">
      <c r="A52" s="173"/>
      <c r="B52" s="163"/>
      <c r="C52" s="163"/>
      <c r="D52" s="174"/>
    </row>
    <row r="53" spans="1:4" ht="15" customHeight="1" thickBot="1">
      <c r="A53" s="175" t="s">
        <v>62</v>
      </c>
      <c r="B53" s="61">
        <f>SUM(B51:B51)</f>
        <v>2500</v>
      </c>
      <c r="C53" s="61">
        <f>SUM(C51:C51)</f>
        <v>3000</v>
      </c>
      <c r="D53" s="176">
        <f>C53/B53*100</f>
        <v>120</v>
      </c>
    </row>
    <row r="54" spans="1:4" ht="15" customHeight="1" thickBot="1">
      <c r="A54" s="177"/>
      <c r="B54" s="163"/>
      <c r="C54" s="163"/>
      <c r="D54" s="178"/>
    </row>
    <row r="55" spans="1:4" ht="13.5" thickBot="1">
      <c r="A55" s="92" t="s">
        <v>29</v>
      </c>
      <c r="B55" s="93">
        <f>SUM(B47+B53)</f>
        <v>483794.9</v>
      </c>
      <c r="C55" s="93">
        <f>SUM(C47+C53)</f>
        <v>502862</v>
      </c>
      <c r="D55" s="94">
        <f>C55/B55*100</f>
        <v>103.94115357561644</v>
      </c>
    </row>
    <row r="56" spans="1:3" ht="12.75">
      <c r="A56" s="19" t="s">
        <v>86</v>
      </c>
      <c r="B56" s="135"/>
      <c r="C56" s="179">
        <f>SUM(C41-C55)</f>
        <v>0</v>
      </c>
    </row>
    <row r="57" spans="1:3" ht="12.75">
      <c r="A57" s="11"/>
      <c r="C57" s="10"/>
    </row>
    <row r="58" ht="12.75">
      <c r="A58" t="s">
        <v>156</v>
      </c>
    </row>
    <row r="59" ht="12.75">
      <c r="A59" t="s">
        <v>153</v>
      </c>
    </row>
    <row r="60" ht="12.75">
      <c r="C60" s="152"/>
    </row>
    <row r="61" ht="12.75">
      <c r="C61" s="152"/>
    </row>
    <row r="62" ht="12.75">
      <c r="C62" s="152"/>
    </row>
    <row r="65" spans="1:3" ht="12.75">
      <c r="A65" s="150"/>
      <c r="B65" s="151"/>
      <c r="C65" s="151"/>
    </row>
    <row r="66" spans="1:3" ht="12.75">
      <c r="A66" s="150"/>
      <c r="B66" s="151"/>
      <c r="C66" s="151"/>
    </row>
  </sheetData>
  <sheetProtection/>
  <mergeCells count="1">
    <mergeCell ref="A2:D2"/>
  </mergeCells>
  <printOptions/>
  <pageMargins left="0.787401575" right="0.787401575" top="0.56" bottom="0.61" header="0.41" footer="0.492125984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25">
      <selection activeCell="F15" sqref="F15"/>
    </sheetView>
  </sheetViews>
  <sheetFormatPr defaultColWidth="9.00390625" defaultRowHeight="12.75"/>
  <cols>
    <col min="1" max="1" width="31.375" style="0" customWidth="1"/>
    <col min="2" max="2" width="12.25390625" style="1" customWidth="1"/>
    <col min="3" max="4" width="11.75390625" style="1" customWidth="1"/>
  </cols>
  <sheetData>
    <row r="1" ht="12.75">
      <c r="C1" s="180"/>
    </row>
    <row r="2" spans="1:4" ht="19.5" customHeight="1">
      <c r="A2" s="2"/>
      <c r="B2" s="4"/>
      <c r="C2" s="181"/>
      <c r="D2" s="4"/>
    </row>
    <row r="3" spans="1:4" ht="19.5" customHeight="1">
      <c r="A3" s="5"/>
      <c r="B3" s="4"/>
      <c r="C3" s="181"/>
      <c r="D3" s="5" t="s">
        <v>32</v>
      </c>
    </row>
    <row r="4" spans="1:4" ht="19.5" customHeight="1">
      <c r="A4" s="24" t="s">
        <v>157</v>
      </c>
      <c r="B4" s="9"/>
      <c r="C4" s="182"/>
      <c r="D4" s="4"/>
    </row>
    <row r="5" spans="1:4" ht="19.5" customHeight="1" thickBot="1">
      <c r="A5" s="2"/>
      <c r="B5" s="8"/>
      <c r="C5" s="181"/>
      <c r="D5" s="4"/>
    </row>
    <row r="6" spans="1:4" ht="12.75" customHeight="1">
      <c r="A6" s="117"/>
      <c r="B6" s="120" t="s">
        <v>0</v>
      </c>
      <c r="C6" s="123" t="s">
        <v>36</v>
      </c>
      <c r="D6" s="124" t="s">
        <v>20</v>
      </c>
    </row>
    <row r="7" spans="1:4" ht="12.75" customHeight="1">
      <c r="A7" s="118" t="s">
        <v>11</v>
      </c>
      <c r="B7" s="121" t="s">
        <v>1</v>
      </c>
      <c r="C7" s="121" t="s">
        <v>37</v>
      </c>
      <c r="D7" s="127" t="s">
        <v>158</v>
      </c>
    </row>
    <row r="8" spans="1:4" ht="12.75" customHeight="1" thickBot="1">
      <c r="A8" s="119"/>
      <c r="B8" s="122">
        <v>2018</v>
      </c>
      <c r="C8" s="122">
        <v>2019</v>
      </c>
      <c r="D8" s="125" t="s">
        <v>21</v>
      </c>
    </row>
    <row r="9" spans="1:4" ht="12.75" customHeight="1" thickTop="1">
      <c r="A9" s="29" t="s">
        <v>38</v>
      </c>
      <c r="B9" s="183">
        <v>1267</v>
      </c>
      <c r="C9" s="183">
        <v>762</v>
      </c>
      <c r="D9" s="25">
        <f>SUM(C9/B9)*100</f>
        <v>60.142067876874506</v>
      </c>
    </row>
    <row r="10" spans="1:4" ht="12.75" customHeight="1">
      <c r="A10" s="28" t="s">
        <v>39</v>
      </c>
      <c r="B10" s="64">
        <v>13492</v>
      </c>
      <c r="C10" s="64">
        <v>13905</v>
      </c>
      <c r="D10" s="25">
        <f aca="true" t="shared" si="0" ref="D10:D46">SUM(C10/B10)*100</f>
        <v>103.06107322857989</v>
      </c>
    </row>
    <row r="11" spans="1:4" ht="12.75" customHeight="1">
      <c r="A11" s="28" t="s">
        <v>40</v>
      </c>
      <c r="B11" s="64">
        <v>7002</v>
      </c>
      <c r="C11" s="64">
        <v>4782</v>
      </c>
      <c r="D11" s="25">
        <f t="shared" si="0"/>
        <v>68.29477292202229</v>
      </c>
    </row>
    <row r="12" spans="1:4" ht="12.75" customHeight="1">
      <c r="A12" s="28" t="s">
        <v>41</v>
      </c>
      <c r="B12" s="64">
        <v>34935</v>
      </c>
      <c r="C12" s="64">
        <v>35931</v>
      </c>
      <c r="D12" s="25">
        <f>SUM(C12/B12)*100</f>
        <v>102.85100901674538</v>
      </c>
    </row>
    <row r="13" spans="1:5" ht="12.75" customHeight="1">
      <c r="A13" s="28" t="s">
        <v>56</v>
      </c>
      <c r="B13" s="64">
        <v>15600</v>
      </c>
      <c r="C13" s="64">
        <v>16291</v>
      </c>
      <c r="D13" s="25">
        <f t="shared" si="0"/>
        <v>104.4294871794872</v>
      </c>
      <c r="E13" s="20"/>
    </row>
    <row r="14" spans="1:5" ht="12.75" customHeight="1">
      <c r="A14" s="28" t="s">
        <v>88</v>
      </c>
      <c r="B14" s="64">
        <v>14641</v>
      </c>
      <c r="C14" s="64">
        <v>16925</v>
      </c>
      <c r="D14" s="25">
        <f t="shared" si="0"/>
        <v>115.60002732053822</v>
      </c>
      <c r="E14" s="20"/>
    </row>
    <row r="15" spans="1:5" ht="12.75" customHeight="1">
      <c r="A15" s="28" t="s">
        <v>42</v>
      </c>
      <c r="B15" s="64">
        <v>1833</v>
      </c>
      <c r="C15" s="64">
        <v>1983</v>
      </c>
      <c r="D15" s="25">
        <f t="shared" si="0"/>
        <v>108.18330605564648</v>
      </c>
      <c r="E15" s="20"/>
    </row>
    <row r="16" spans="1:5" ht="12.75" customHeight="1">
      <c r="A16" s="28" t="s">
        <v>43</v>
      </c>
      <c r="B16" s="64">
        <v>715</v>
      </c>
      <c r="C16" s="64">
        <v>716</v>
      </c>
      <c r="D16" s="25">
        <f t="shared" si="0"/>
        <v>100.13986013986013</v>
      </c>
      <c r="E16" s="20"/>
    </row>
    <row r="17" spans="1:5" ht="12.75" customHeight="1">
      <c r="A17" s="28" t="s">
        <v>44</v>
      </c>
      <c r="B17" s="64">
        <v>78204.7</v>
      </c>
      <c r="C17" s="64">
        <v>89687</v>
      </c>
      <c r="D17" s="25">
        <f t="shared" si="0"/>
        <v>114.68236563787086</v>
      </c>
      <c r="E17" s="20"/>
    </row>
    <row r="18" spans="1:5" ht="12.75" customHeight="1">
      <c r="A18" s="27" t="s">
        <v>45</v>
      </c>
      <c r="B18" s="184">
        <v>3609</v>
      </c>
      <c r="C18" s="184">
        <v>4899</v>
      </c>
      <c r="D18" s="34">
        <f t="shared" si="0"/>
        <v>135.74397339983375</v>
      </c>
      <c r="E18" s="20"/>
    </row>
    <row r="19" spans="1:5" ht="12.75" customHeight="1" thickBot="1">
      <c r="A19" s="27"/>
      <c r="B19" s="184"/>
      <c r="C19" s="184"/>
      <c r="D19" s="31"/>
      <c r="E19" s="20"/>
    </row>
    <row r="20" spans="1:5" ht="15.75" customHeight="1" thickBot="1">
      <c r="A20" s="112" t="s">
        <v>12</v>
      </c>
      <c r="B20" s="185">
        <f>SUM(B9:B18)</f>
        <v>171298.7</v>
      </c>
      <c r="C20" s="185">
        <f>SUM(C9:C18)</f>
        <v>185881</v>
      </c>
      <c r="D20" s="115">
        <f t="shared" si="0"/>
        <v>108.51279081510835</v>
      </c>
      <c r="E20" s="20"/>
    </row>
    <row r="21" spans="1:5" ht="12.75" customHeight="1">
      <c r="A21" s="116"/>
      <c r="B21" s="186"/>
      <c r="C21" s="186"/>
      <c r="D21" s="25"/>
      <c r="E21" s="20"/>
    </row>
    <row r="22" spans="1:5" ht="12.75" customHeight="1">
      <c r="A22" s="29" t="s">
        <v>38</v>
      </c>
      <c r="B22" s="183">
        <v>7065.2</v>
      </c>
      <c r="C22" s="183">
        <v>8300</v>
      </c>
      <c r="D22" s="25">
        <f t="shared" si="0"/>
        <v>117.4772122515994</v>
      </c>
      <c r="E22" s="20"/>
    </row>
    <row r="23" spans="1:5" ht="12.75" customHeight="1">
      <c r="A23" s="28" t="s">
        <v>39</v>
      </c>
      <c r="B23" s="64">
        <v>550</v>
      </c>
      <c r="C23" s="64">
        <v>550</v>
      </c>
      <c r="D23" s="25">
        <f t="shared" si="0"/>
        <v>100</v>
      </c>
      <c r="E23" s="20"/>
    </row>
    <row r="24" spans="1:5" ht="12.75" customHeight="1">
      <c r="A24" s="28" t="s">
        <v>40</v>
      </c>
      <c r="B24" s="64">
        <v>27100</v>
      </c>
      <c r="C24" s="64">
        <v>18500</v>
      </c>
      <c r="D24" s="25">
        <f t="shared" si="0"/>
        <v>68.26568265682657</v>
      </c>
      <c r="E24" s="20"/>
    </row>
    <row r="25" spans="1:5" ht="12.75" customHeight="1">
      <c r="A25" s="28" t="s">
        <v>41</v>
      </c>
      <c r="B25" s="64">
        <v>251881</v>
      </c>
      <c r="C25" s="64">
        <v>261781</v>
      </c>
      <c r="D25" s="25">
        <f t="shared" si="0"/>
        <v>103.93042746376264</v>
      </c>
      <c r="E25" s="20"/>
    </row>
    <row r="26" spans="1:5" ht="12.75" customHeight="1">
      <c r="A26" s="28" t="s">
        <v>56</v>
      </c>
      <c r="B26" s="64">
        <v>20000</v>
      </c>
      <c r="C26" s="64">
        <v>0</v>
      </c>
      <c r="D26" s="25">
        <f t="shared" si="0"/>
        <v>0</v>
      </c>
      <c r="E26" s="20"/>
    </row>
    <row r="27" spans="1:5" ht="12.75" customHeight="1">
      <c r="A27" s="28" t="s">
        <v>88</v>
      </c>
      <c r="B27" s="64">
        <v>0</v>
      </c>
      <c r="C27" s="64">
        <v>0</v>
      </c>
      <c r="D27" s="25"/>
      <c r="E27" s="20"/>
    </row>
    <row r="28" spans="1:5" ht="12.75" customHeight="1">
      <c r="A28" s="28" t="s">
        <v>42</v>
      </c>
      <c r="B28" s="64">
        <v>0</v>
      </c>
      <c r="C28" s="64">
        <v>1150</v>
      </c>
      <c r="D28" s="25"/>
      <c r="E28" s="20"/>
    </row>
    <row r="29" spans="1:5" ht="12.75" customHeight="1">
      <c r="A29" s="28" t="s">
        <v>43</v>
      </c>
      <c r="B29" s="64">
        <v>1100</v>
      </c>
      <c r="C29" s="64">
        <v>20800</v>
      </c>
      <c r="D29" s="25">
        <f t="shared" si="0"/>
        <v>1890.909090909091</v>
      </c>
      <c r="E29" s="20"/>
    </row>
    <row r="30" spans="1:5" ht="12.75" customHeight="1">
      <c r="A30" s="28" t="s">
        <v>44</v>
      </c>
      <c r="B30" s="64">
        <v>2300</v>
      </c>
      <c r="C30" s="64">
        <v>2900</v>
      </c>
      <c r="D30" s="25">
        <f t="shared" si="0"/>
        <v>126.08695652173914</v>
      </c>
      <c r="E30" s="20"/>
    </row>
    <row r="31" spans="1:5" ht="12.75" customHeight="1">
      <c r="A31" s="28" t="s">
        <v>45</v>
      </c>
      <c r="B31" s="64">
        <v>0</v>
      </c>
      <c r="C31" s="64">
        <v>0</v>
      </c>
      <c r="D31" s="25"/>
      <c r="E31" s="20"/>
    </row>
    <row r="32" spans="1:5" ht="12.75" customHeight="1" thickBot="1">
      <c r="A32" s="28"/>
      <c r="B32" s="187"/>
      <c r="C32" s="187"/>
      <c r="D32" s="34"/>
      <c r="E32" s="20"/>
    </row>
    <row r="33" spans="1:5" ht="15.75" customHeight="1" thickBot="1">
      <c r="A33" s="112" t="s">
        <v>7</v>
      </c>
      <c r="B33" s="185">
        <f>SUM(B22:B31)</f>
        <v>309996.2</v>
      </c>
      <c r="C33" s="185">
        <f>SUM(C22:C31)</f>
        <v>313981</v>
      </c>
      <c r="D33" s="115">
        <f t="shared" si="0"/>
        <v>101.28543511178523</v>
      </c>
      <c r="E33" s="20"/>
    </row>
    <row r="34" spans="1:5" ht="12.75" customHeight="1">
      <c r="A34" s="29"/>
      <c r="B34" s="188"/>
      <c r="C34" s="188"/>
      <c r="D34" s="25"/>
      <c r="E34" s="20"/>
    </row>
    <row r="35" spans="1:4" ht="12.75" customHeight="1">
      <c r="A35" s="29" t="s">
        <v>38</v>
      </c>
      <c r="B35" s="136">
        <f>SUM(B9+B22)</f>
        <v>8332.2</v>
      </c>
      <c r="C35" s="136">
        <f>SUM(C9+C22)</f>
        <v>9062</v>
      </c>
      <c r="D35" s="25">
        <f t="shared" si="0"/>
        <v>108.75879119560258</v>
      </c>
    </row>
    <row r="36" spans="1:4" ht="12.75">
      <c r="A36" s="28" t="s">
        <v>39</v>
      </c>
      <c r="B36" s="136">
        <f aca="true" t="shared" si="1" ref="B36:B44">SUM(B10+B23)</f>
        <v>14042</v>
      </c>
      <c r="C36" s="136">
        <f aca="true" t="shared" si="2" ref="C36:C44">SUM(C10+C23)</f>
        <v>14455</v>
      </c>
      <c r="D36" s="25">
        <f t="shared" si="0"/>
        <v>102.94117647058823</v>
      </c>
    </row>
    <row r="37" spans="1:4" ht="12.75">
      <c r="A37" s="28" t="s">
        <v>40</v>
      </c>
      <c r="B37" s="136">
        <f t="shared" si="1"/>
        <v>34102</v>
      </c>
      <c r="C37" s="136">
        <f t="shared" si="2"/>
        <v>23282</v>
      </c>
      <c r="D37" s="25">
        <f t="shared" si="0"/>
        <v>68.27165562137118</v>
      </c>
    </row>
    <row r="38" spans="1:4" ht="12.75">
      <c r="A38" s="28" t="s">
        <v>41</v>
      </c>
      <c r="B38" s="136">
        <f t="shared" si="1"/>
        <v>286816</v>
      </c>
      <c r="C38" s="136">
        <f t="shared" si="2"/>
        <v>297712</v>
      </c>
      <c r="D38" s="25">
        <f t="shared" si="0"/>
        <v>103.79895124400313</v>
      </c>
    </row>
    <row r="39" spans="1:4" ht="12.75">
      <c r="A39" s="28" t="s">
        <v>56</v>
      </c>
      <c r="B39" s="136">
        <f t="shared" si="1"/>
        <v>35600</v>
      </c>
      <c r="C39" s="136">
        <f t="shared" si="2"/>
        <v>16291</v>
      </c>
      <c r="D39" s="25">
        <f t="shared" si="0"/>
        <v>45.76123595505618</v>
      </c>
    </row>
    <row r="40" spans="1:4" ht="12.75">
      <c r="A40" s="28" t="s">
        <v>88</v>
      </c>
      <c r="B40" s="136">
        <f t="shared" si="1"/>
        <v>14641</v>
      </c>
      <c r="C40" s="136">
        <f t="shared" si="2"/>
        <v>16925</v>
      </c>
      <c r="D40" s="25">
        <f t="shared" si="0"/>
        <v>115.60002732053822</v>
      </c>
    </row>
    <row r="41" spans="1:4" ht="12.75">
      <c r="A41" s="28" t="s">
        <v>42</v>
      </c>
      <c r="B41" s="136">
        <f t="shared" si="1"/>
        <v>1833</v>
      </c>
      <c r="C41" s="136">
        <f t="shared" si="2"/>
        <v>3133</v>
      </c>
      <c r="D41" s="25">
        <f t="shared" si="0"/>
        <v>170.92198581560282</v>
      </c>
    </row>
    <row r="42" spans="1:4" ht="12.75">
      <c r="A42" s="28" t="s">
        <v>43</v>
      </c>
      <c r="B42" s="136">
        <f t="shared" si="1"/>
        <v>1815</v>
      </c>
      <c r="C42" s="136">
        <f t="shared" si="2"/>
        <v>21516</v>
      </c>
      <c r="D42" s="25">
        <f t="shared" si="0"/>
        <v>1185.4545454545455</v>
      </c>
    </row>
    <row r="43" spans="1:4" ht="12.75">
      <c r="A43" s="28" t="s">
        <v>44</v>
      </c>
      <c r="B43" s="136">
        <f t="shared" si="1"/>
        <v>80504.7</v>
      </c>
      <c r="C43" s="136">
        <f t="shared" si="2"/>
        <v>92587</v>
      </c>
      <c r="D43" s="25">
        <f t="shared" si="0"/>
        <v>115.00819206828919</v>
      </c>
    </row>
    <row r="44" spans="1:4" ht="12.75">
      <c r="A44" s="28" t="s">
        <v>45</v>
      </c>
      <c r="B44" s="136">
        <f t="shared" si="1"/>
        <v>3609</v>
      </c>
      <c r="C44" s="136">
        <f t="shared" si="2"/>
        <v>4899</v>
      </c>
      <c r="D44" s="25">
        <f t="shared" si="0"/>
        <v>135.74397339983375</v>
      </c>
    </row>
    <row r="45" spans="1:4" ht="13.5" thickBot="1">
      <c r="A45" s="28"/>
      <c r="B45" s="189"/>
      <c r="C45" s="189"/>
      <c r="D45" s="34"/>
    </row>
    <row r="46" spans="1:5" ht="15.75" customHeight="1" thickBot="1">
      <c r="A46" s="112" t="s">
        <v>64</v>
      </c>
      <c r="B46" s="185">
        <f>SUM(B20+B33)</f>
        <v>481294.9</v>
      </c>
      <c r="C46" s="185">
        <f>SUM(C20+C33)</f>
        <v>499862</v>
      </c>
      <c r="D46" s="115">
        <f t="shared" si="0"/>
        <v>103.85773877928064</v>
      </c>
      <c r="E46" s="20"/>
    </row>
    <row r="47" ht="12.75">
      <c r="C47" s="180"/>
    </row>
    <row r="48" ht="12.75">
      <c r="C48" s="180"/>
    </row>
  </sheetData>
  <sheetProtection/>
  <printOptions/>
  <pageMargins left="0.7874015748031497" right="0.7874015748031497" top="0.79" bottom="0.984251968503937" header="0.5118110236220472" footer="0.5118110236220472"/>
  <pageSetup horizontalDpi="600" verticalDpi="600" orientation="portrait" paperSize="9" scale="115" r:id="rId1"/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M49"/>
  <sheetViews>
    <sheetView zoomScalePageLayoutView="0" workbookViewId="0" topLeftCell="A7">
      <selection activeCell="G29" sqref="G29"/>
    </sheetView>
  </sheetViews>
  <sheetFormatPr defaultColWidth="9.00390625" defaultRowHeight="12.75"/>
  <cols>
    <col min="1" max="1" width="24.875" style="0" customWidth="1"/>
    <col min="2" max="7" width="9.75390625" style="0" customWidth="1"/>
  </cols>
  <sheetData>
    <row r="2" spans="1:6" ht="12.75">
      <c r="A2" s="3"/>
      <c r="F2" s="3" t="s">
        <v>54</v>
      </c>
    </row>
    <row r="4" spans="1:4" ht="15.75">
      <c r="A4" s="245" t="s">
        <v>92</v>
      </c>
      <c r="B4" s="245"/>
      <c r="C4" s="245"/>
      <c r="D4" s="245"/>
    </row>
    <row r="5" spans="1:4" ht="15.75">
      <c r="A5" s="23" t="s">
        <v>93</v>
      </c>
      <c r="B5" s="6"/>
      <c r="C5" s="6"/>
      <c r="D5" s="6"/>
    </row>
    <row r="6" spans="1:4" ht="15.75">
      <c r="A6" s="23" t="s">
        <v>159</v>
      </c>
      <c r="B6" s="6"/>
      <c r="C6" s="6"/>
      <c r="D6" s="6"/>
    </row>
    <row r="7" spans="1:7" ht="13.5" thickBot="1">
      <c r="A7" s="13"/>
      <c r="B7" s="13"/>
      <c r="C7" s="13"/>
      <c r="D7" s="13"/>
      <c r="E7" s="14"/>
      <c r="F7" s="14"/>
      <c r="G7" s="14"/>
    </row>
    <row r="8" spans="1:7" ht="12.75">
      <c r="A8" s="95" t="s">
        <v>50</v>
      </c>
      <c r="B8" s="96"/>
      <c r="C8" s="97">
        <v>2018</v>
      </c>
      <c r="D8" s="98"/>
      <c r="E8" s="96"/>
      <c r="F8" s="97">
        <v>2019</v>
      </c>
      <c r="G8" s="98"/>
    </row>
    <row r="9" spans="1:7" ht="12.75">
      <c r="A9" s="99"/>
      <c r="B9" s="100" t="s">
        <v>15</v>
      </c>
      <c r="C9" s="101" t="s">
        <v>49</v>
      </c>
      <c r="D9" s="103" t="s">
        <v>33</v>
      </c>
      <c r="E9" s="100" t="s">
        <v>15</v>
      </c>
      <c r="F9" s="101" t="s">
        <v>49</v>
      </c>
      <c r="G9" s="103" t="s">
        <v>33</v>
      </c>
    </row>
    <row r="10" spans="1:7" ht="12.75">
      <c r="A10" s="99"/>
      <c r="B10" s="100" t="s">
        <v>17</v>
      </c>
      <c r="C10" s="101" t="s">
        <v>48</v>
      </c>
      <c r="D10" s="102" t="s">
        <v>34</v>
      </c>
      <c r="E10" s="100" t="s">
        <v>17</v>
      </c>
      <c r="F10" s="101" t="s">
        <v>48</v>
      </c>
      <c r="G10" s="102" t="s">
        <v>34</v>
      </c>
    </row>
    <row r="11" spans="1:7" ht="13.5" thickBot="1">
      <c r="A11" s="104"/>
      <c r="B11" s="105" t="s">
        <v>47</v>
      </c>
      <c r="C11" s="106" t="s">
        <v>18</v>
      </c>
      <c r="D11" s="107" t="s">
        <v>18</v>
      </c>
      <c r="E11" s="105" t="s">
        <v>47</v>
      </c>
      <c r="F11" s="106" t="s">
        <v>18</v>
      </c>
      <c r="G11" s="107" t="s">
        <v>18</v>
      </c>
    </row>
    <row r="12" spans="1:7" ht="19.5" customHeight="1" thickBot="1">
      <c r="A12" s="76" t="s">
        <v>35</v>
      </c>
      <c r="B12" s="2"/>
      <c r="C12" s="2"/>
      <c r="D12" s="2"/>
      <c r="E12" s="2"/>
      <c r="F12" s="2"/>
      <c r="G12" s="2"/>
    </row>
    <row r="13" spans="1:7" ht="19.5" customHeight="1">
      <c r="A13" s="74" t="s">
        <v>51</v>
      </c>
      <c r="B13" s="75"/>
      <c r="C13" s="143"/>
      <c r="D13" s="144"/>
      <c r="E13" s="75"/>
      <c r="F13" s="143"/>
      <c r="G13" s="144"/>
    </row>
    <row r="14" spans="1:8" ht="19.5" customHeight="1">
      <c r="A14" s="15" t="s">
        <v>90</v>
      </c>
      <c r="B14" s="66">
        <v>2</v>
      </c>
      <c r="C14" s="67">
        <v>758</v>
      </c>
      <c r="D14" s="68"/>
      <c r="E14" s="66">
        <v>2</v>
      </c>
      <c r="F14" s="191">
        <v>890</v>
      </c>
      <c r="G14" s="239"/>
      <c r="H14" s="19"/>
    </row>
    <row r="15" spans="1:8" ht="19.5" customHeight="1">
      <c r="A15" s="15" t="s">
        <v>42</v>
      </c>
      <c r="B15" s="66">
        <v>1</v>
      </c>
      <c r="C15" s="67">
        <v>453</v>
      </c>
      <c r="D15" s="68"/>
      <c r="E15" s="66">
        <v>1</v>
      </c>
      <c r="F15" s="191">
        <v>570</v>
      </c>
      <c r="G15" s="239"/>
      <c r="H15" s="19"/>
    </row>
    <row r="16" spans="1:7" ht="19.5" customHeight="1">
      <c r="A16" s="15" t="s">
        <v>43</v>
      </c>
      <c r="B16" s="66"/>
      <c r="C16" s="67"/>
      <c r="D16" s="68"/>
      <c r="E16" s="66"/>
      <c r="F16" s="238"/>
      <c r="G16" s="239"/>
    </row>
    <row r="17" spans="1:8" ht="19.5" customHeight="1">
      <c r="A17" s="15" t="s">
        <v>44</v>
      </c>
      <c r="B17" s="190">
        <v>95</v>
      </c>
      <c r="C17" s="67">
        <v>38788</v>
      </c>
      <c r="D17" s="192">
        <v>5429.7</v>
      </c>
      <c r="E17" s="190">
        <v>95</v>
      </c>
      <c r="F17" s="191">
        <v>45790</v>
      </c>
      <c r="G17" s="192">
        <v>6935</v>
      </c>
      <c r="H17" s="19"/>
    </row>
    <row r="18" spans="1:7" ht="19.5" customHeight="1" thickBot="1">
      <c r="A18" s="16"/>
      <c r="B18" s="69"/>
      <c r="C18" s="137"/>
      <c r="D18" s="138"/>
      <c r="E18" s="69"/>
      <c r="F18" s="137"/>
      <c r="G18" s="138"/>
    </row>
    <row r="19" spans="1:8" ht="19.5" customHeight="1" thickBot="1">
      <c r="A19" s="133" t="s">
        <v>58</v>
      </c>
      <c r="B19" s="134">
        <f>SUM(B12:B17)</f>
        <v>98</v>
      </c>
      <c r="C19" s="145">
        <f>SUM(C12:C17)</f>
        <v>39999</v>
      </c>
      <c r="D19" s="146">
        <f>SUM(D14:D17)</f>
        <v>5429.7</v>
      </c>
      <c r="E19" s="134">
        <f>SUM(E12:E17)</f>
        <v>98</v>
      </c>
      <c r="F19" s="145">
        <f>SUM(F12:F17)</f>
        <v>47250</v>
      </c>
      <c r="G19" s="146">
        <f>SUM(G14:G17)</f>
        <v>6935</v>
      </c>
      <c r="H19" s="19"/>
    </row>
    <row r="20" spans="1:7" ht="19.5" customHeight="1">
      <c r="A20" s="17"/>
      <c r="B20" s="65"/>
      <c r="C20" s="77"/>
      <c r="D20" s="139"/>
      <c r="E20" s="65"/>
      <c r="F20" s="77"/>
      <c r="G20" s="139"/>
    </row>
    <row r="21" spans="1:7" ht="19.5" customHeight="1">
      <c r="A21" s="21" t="s">
        <v>52</v>
      </c>
      <c r="B21" s="66"/>
      <c r="C21" s="67"/>
      <c r="D21" s="68"/>
      <c r="E21" s="66"/>
      <c r="F21" s="67"/>
      <c r="G21" s="68"/>
    </row>
    <row r="22" spans="1:7" ht="19.5" customHeight="1">
      <c r="A22" s="22" t="s">
        <v>57</v>
      </c>
      <c r="B22" s="66">
        <v>11.2</v>
      </c>
      <c r="C22" s="191">
        <v>3960</v>
      </c>
      <c r="D22" s="68"/>
      <c r="E22" s="66">
        <v>11.2</v>
      </c>
      <c r="F22" s="191">
        <v>4752</v>
      </c>
      <c r="G22" s="68"/>
    </row>
    <row r="23" spans="1:8" ht="19.5" customHeight="1" thickBot="1">
      <c r="A23" s="18"/>
      <c r="B23" s="70"/>
      <c r="C23" s="79"/>
      <c r="D23" s="140"/>
      <c r="E23" s="70"/>
      <c r="F23" s="79"/>
      <c r="G23" s="140"/>
      <c r="H23" s="3"/>
    </row>
    <row r="24" spans="1:7" ht="19.5" customHeight="1" thickBot="1">
      <c r="A24" s="71" t="s">
        <v>59</v>
      </c>
      <c r="B24" s="72">
        <f>SUM(B22)</f>
        <v>11.2</v>
      </c>
      <c r="C24" s="147">
        <f>SUM(C22)</f>
        <v>3960</v>
      </c>
      <c r="D24" s="148"/>
      <c r="E24" s="72">
        <f>SUM(E22)</f>
        <v>11.2</v>
      </c>
      <c r="F24" s="147">
        <f>SUM(F22)</f>
        <v>4752</v>
      </c>
      <c r="G24" s="148"/>
    </row>
    <row r="25" spans="1:13" ht="19.5" customHeight="1" thickBot="1">
      <c r="A25" s="18"/>
      <c r="B25" s="70"/>
      <c r="C25" s="79"/>
      <c r="D25" s="140"/>
      <c r="E25" s="70"/>
      <c r="F25" s="79"/>
      <c r="G25" s="140"/>
      <c r="M25" s="240"/>
    </row>
    <row r="26" spans="1:7" ht="19.5" customHeight="1" thickBot="1">
      <c r="A26" s="108" t="s">
        <v>60</v>
      </c>
      <c r="B26" s="109">
        <f aca="true" t="shared" si="0" ref="B26:G26">SUM(B19+B24)</f>
        <v>109.2</v>
      </c>
      <c r="C26" s="141">
        <f t="shared" si="0"/>
        <v>43959</v>
      </c>
      <c r="D26" s="149">
        <f t="shared" si="0"/>
        <v>5429.7</v>
      </c>
      <c r="E26" s="109">
        <f t="shared" si="0"/>
        <v>109.2</v>
      </c>
      <c r="F26" s="141">
        <f t="shared" si="0"/>
        <v>52002</v>
      </c>
      <c r="G26" s="149">
        <f t="shared" si="0"/>
        <v>6935</v>
      </c>
    </row>
    <row r="27" spans="1:7" ht="19.5" customHeight="1" thickBot="1">
      <c r="A27" s="2"/>
      <c r="B27" s="73"/>
      <c r="C27" s="80"/>
      <c r="D27" s="80"/>
      <c r="E27" s="73"/>
      <c r="F27" s="80"/>
      <c r="G27" s="80"/>
    </row>
    <row r="28" spans="1:7" ht="19.5" customHeight="1">
      <c r="A28" s="74" t="s">
        <v>16</v>
      </c>
      <c r="B28" s="75"/>
      <c r="C28" s="143"/>
      <c r="D28" s="144"/>
      <c r="E28" s="75"/>
      <c r="F28" s="143"/>
      <c r="G28" s="144"/>
    </row>
    <row r="29" spans="1:7" ht="19.5" customHeight="1">
      <c r="A29" s="15" t="s">
        <v>89</v>
      </c>
      <c r="B29" s="190">
        <v>26</v>
      </c>
      <c r="C29" s="236">
        <v>8900</v>
      </c>
      <c r="D29" s="237">
        <v>2900</v>
      </c>
      <c r="E29" s="241">
        <v>26</v>
      </c>
      <c r="F29" s="236">
        <v>7100</v>
      </c>
      <c r="G29" s="237">
        <v>2400</v>
      </c>
    </row>
    <row r="30" spans="1:8" ht="19.5" customHeight="1">
      <c r="A30" s="15" t="s">
        <v>91</v>
      </c>
      <c r="B30" s="190">
        <v>8</v>
      </c>
      <c r="C30" s="236">
        <v>3300</v>
      </c>
      <c r="D30" s="237">
        <v>2000</v>
      </c>
      <c r="E30" s="241">
        <v>10</v>
      </c>
      <c r="F30" s="236">
        <v>4000</v>
      </c>
      <c r="G30" s="237">
        <v>2500</v>
      </c>
      <c r="H30" s="150"/>
    </row>
    <row r="31" spans="1:7" ht="19.5" customHeight="1" thickBot="1">
      <c r="A31" s="16"/>
      <c r="B31" s="69"/>
      <c r="C31" s="137"/>
      <c r="D31" s="138"/>
      <c r="E31" s="69"/>
      <c r="F31" s="137"/>
      <c r="G31" s="138"/>
    </row>
    <row r="32" spans="1:7" ht="19.5" customHeight="1" thickBot="1">
      <c r="A32" s="110" t="s">
        <v>53</v>
      </c>
      <c r="B32" s="109">
        <f aca="true" t="shared" si="1" ref="B32:G32">SUM(B29+B30)</f>
        <v>34</v>
      </c>
      <c r="C32" s="141">
        <f t="shared" si="1"/>
        <v>12200</v>
      </c>
      <c r="D32" s="142">
        <f t="shared" si="1"/>
        <v>4900</v>
      </c>
      <c r="E32" s="109">
        <f t="shared" si="1"/>
        <v>36</v>
      </c>
      <c r="F32" s="141">
        <f t="shared" si="1"/>
        <v>11100</v>
      </c>
      <c r="G32" s="142">
        <f t="shared" si="1"/>
        <v>4900</v>
      </c>
    </row>
    <row r="34" ht="12.75">
      <c r="A34" t="s">
        <v>72</v>
      </c>
    </row>
    <row r="35" ht="12.75">
      <c r="A35" t="s">
        <v>73</v>
      </c>
    </row>
    <row r="38" spans="3:7" ht="12.75">
      <c r="C38" s="3"/>
      <c r="F38" s="3"/>
      <c r="G38" s="3"/>
    </row>
    <row r="39" spans="6:7" ht="12.75">
      <c r="F39" s="3"/>
      <c r="G39" s="3"/>
    </row>
    <row r="47" spans="1:3" ht="12.75">
      <c r="A47" s="12"/>
      <c r="B47" s="12"/>
      <c r="C47" s="12"/>
    </row>
    <row r="48" spans="1:7" ht="12.75">
      <c r="A48" s="12"/>
      <c r="B48" s="12"/>
      <c r="C48" s="12"/>
      <c r="F48" s="11"/>
      <c r="G48" s="11"/>
    </row>
    <row r="49" spans="6:7" ht="12.75">
      <c r="F49" s="11"/>
      <c r="G49" s="11"/>
    </row>
  </sheetData>
  <sheetProtection/>
  <mergeCells count="1">
    <mergeCell ref="A4:D4"/>
  </mergeCells>
  <printOptions/>
  <pageMargins left="0.787401575" right="0.56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4">
      <selection activeCell="I27" sqref="I27"/>
    </sheetView>
  </sheetViews>
  <sheetFormatPr defaultColWidth="9.00390625" defaultRowHeight="12.75"/>
  <cols>
    <col min="1" max="1" width="47.625" style="0" customWidth="1"/>
    <col min="2" max="2" width="11.25390625" style="1" customWidth="1"/>
    <col min="3" max="3" width="10.375" style="0" customWidth="1"/>
    <col min="4" max="4" width="10.25390625" style="0" customWidth="1"/>
    <col min="5" max="5" width="11.75390625" style="0" customWidth="1"/>
  </cols>
  <sheetData>
    <row r="1" spans="1:3" ht="12.75">
      <c r="A1" s="3"/>
      <c r="C1" s="3" t="s">
        <v>74</v>
      </c>
    </row>
    <row r="2" spans="1:3" ht="12.75">
      <c r="A2" s="3"/>
      <c r="C2" s="3"/>
    </row>
    <row r="3" spans="1:3" ht="12.75">
      <c r="A3" s="3"/>
      <c r="C3" s="3"/>
    </row>
    <row r="4" spans="1:5" ht="15.75">
      <c r="A4" s="246" t="s">
        <v>160</v>
      </c>
      <c r="B4" s="246"/>
      <c r="C4" s="246"/>
      <c r="D4" s="246"/>
      <c r="E4" s="1"/>
    </row>
    <row r="5" spans="1:5" ht="15.75">
      <c r="A5" s="126"/>
      <c r="B5" s="126"/>
      <c r="C5" s="126"/>
      <c r="D5" s="126"/>
      <c r="E5" s="1"/>
    </row>
    <row r="6" spans="3:5" ht="13.5" thickBot="1">
      <c r="C6" s="1"/>
      <c r="D6" s="4"/>
      <c r="E6" s="1"/>
    </row>
    <row r="7" spans="1:5" ht="12.75">
      <c r="A7" s="128"/>
      <c r="B7" s="129" t="s">
        <v>0</v>
      </c>
      <c r="C7" s="130" t="s">
        <v>36</v>
      </c>
      <c r="D7" s="131" t="s">
        <v>20</v>
      </c>
      <c r="E7" s="1"/>
    </row>
    <row r="8" spans="1:5" ht="12.75">
      <c r="A8" s="132"/>
      <c r="B8" s="111" t="s">
        <v>30</v>
      </c>
      <c r="C8" s="111" t="s">
        <v>46</v>
      </c>
      <c r="D8" s="127" t="s">
        <v>158</v>
      </c>
      <c r="E8" s="1"/>
    </row>
    <row r="9" spans="1:5" ht="13.5" thickBot="1">
      <c r="A9" s="132"/>
      <c r="B9" s="111">
        <v>2018</v>
      </c>
      <c r="C9" s="111">
        <v>2019</v>
      </c>
      <c r="D9" s="127" t="s">
        <v>21</v>
      </c>
      <c r="E9" s="1"/>
    </row>
    <row r="10" spans="1:5" s="3" customFormat="1" ht="19.5" customHeight="1" thickBot="1">
      <c r="A10" s="112" t="s">
        <v>101</v>
      </c>
      <c r="B10" s="113">
        <f>SUM(B12:B18)</f>
        <v>57617</v>
      </c>
      <c r="C10" s="113">
        <f>SUM(C12:C18)</f>
        <v>63567</v>
      </c>
      <c r="D10" s="114">
        <f>SUM(C10/B10)*100</f>
        <v>110.32681326691775</v>
      </c>
      <c r="E10" s="5"/>
    </row>
    <row r="11" spans="1:4" ht="19.5" customHeight="1">
      <c r="A11" s="29" t="s">
        <v>8</v>
      </c>
      <c r="B11" s="77"/>
      <c r="C11" s="77"/>
      <c r="D11" s="30"/>
    </row>
    <row r="12" spans="1:4" ht="19.5" customHeight="1">
      <c r="A12" s="28" t="s">
        <v>65</v>
      </c>
      <c r="B12" s="67">
        <v>39770</v>
      </c>
      <c r="C12" s="67">
        <v>45496</v>
      </c>
      <c r="D12" s="26">
        <f>SUM(C12/B12)*100</f>
        <v>114.39778727684184</v>
      </c>
    </row>
    <row r="13" spans="1:4" ht="19.5" customHeight="1">
      <c r="A13" s="28" t="s">
        <v>66</v>
      </c>
      <c r="B13" s="67">
        <v>16271</v>
      </c>
      <c r="C13" s="67">
        <v>14917</v>
      </c>
      <c r="D13" s="26">
        <f>SUM(C13/B13)*100</f>
        <v>91.6784463155307</v>
      </c>
    </row>
    <row r="14" spans="1:4" ht="19.5" customHeight="1">
      <c r="A14" s="28" t="s">
        <v>67</v>
      </c>
      <c r="B14" s="67">
        <v>1090</v>
      </c>
      <c r="C14" s="67">
        <v>1987</v>
      </c>
      <c r="D14" s="26">
        <f>SUM(C14/B14)*100</f>
        <v>182.29357798165137</v>
      </c>
    </row>
    <row r="15" spans="1:4" ht="19.5" customHeight="1">
      <c r="A15" s="28" t="s">
        <v>84</v>
      </c>
      <c r="B15" s="67">
        <v>65</v>
      </c>
      <c r="C15" s="67">
        <v>65</v>
      </c>
      <c r="D15" s="26">
        <f>SUM(C15/B15)*100</f>
        <v>100</v>
      </c>
    </row>
    <row r="16" spans="1:4" ht="19.5" customHeight="1">
      <c r="A16" s="28" t="s">
        <v>78</v>
      </c>
      <c r="B16" s="67">
        <v>0</v>
      </c>
      <c r="C16" s="67">
        <v>674</v>
      </c>
      <c r="D16" s="26"/>
    </row>
    <row r="17" spans="1:4" ht="19.5" customHeight="1">
      <c r="A17" s="28" t="s">
        <v>9</v>
      </c>
      <c r="B17" s="67">
        <v>21</v>
      </c>
      <c r="C17" s="67">
        <v>28</v>
      </c>
      <c r="D17" s="26">
        <f aca="true" t="shared" si="0" ref="D17:D31">SUM(C17/B17)*100</f>
        <v>133.33333333333331</v>
      </c>
    </row>
    <row r="18" spans="1:4" ht="19.5" customHeight="1" thickBot="1">
      <c r="A18" s="32" t="s">
        <v>85</v>
      </c>
      <c r="B18" s="82">
        <v>400</v>
      </c>
      <c r="C18" s="82">
        <v>400</v>
      </c>
      <c r="D18" s="83">
        <f>SUM(C18/B18)*100</f>
        <v>100</v>
      </c>
    </row>
    <row r="19" spans="1:4" ht="15" customHeight="1" thickBot="1">
      <c r="A19" s="44"/>
      <c r="B19" s="81"/>
      <c r="C19" s="81"/>
      <c r="D19" s="48"/>
    </row>
    <row r="20" spans="1:4" ht="19.5" customHeight="1" thickBot="1">
      <c r="A20" s="112" t="s">
        <v>76</v>
      </c>
      <c r="B20" s="113">
        <f>SUM(B22:B29)</f>
        <v>31507</v>
      </c>
      <c r="C20" s="113">
        <f>SUM(C22:C29)</f>
        <v>32158</v>
      </c>
      <c r="D20" s="114">
        <f t="shared" si="0"/>
        <v>102.06620750944235</v>
      </c>
    </row>
    <row r="21" spans="1:4" ht="15" customHeight="1">
      <c r="A21" s="33" t="s">
        <v>10</v>
      </c>
      <c r="B21" s="78"/>
      <c r="C21" s="78"/>
      <c r="D21" s="34"/>
    </row>
    <row r="22" spans="1:4" ht="19.5" customHeight="1">
      <c r="A22" s="28" t="s">
        <v>79</v>
      </c>
      <c r="B22" s="67">
        <v>480</v>
      </c>
      <c r="C22" s="67">
        <v>510</v>
      </c>
      <c r="D22" s="47">
        <f t="shared" si="0"/>
        <v>106.25</v>
      </c>
    </row>
    <row r="23" spans="1:4" ht="19.5" customHeight="1">
      <c r="A23" s="33" t="s">
        <v>80</v>
      </c>
      <c r="B23" s="79">
        <v>12885</v>
      </c>
      <c r="C23" s="79">
        <v>10740</v>
      </c>
      <c r="D23" s="34">
        <f t="shared" si="0"/>
        <v>83.35273573923166</v>
      </c>
    </row>
    <row r="24" spans="1:4" ht="19.5" customHeight="1">
      <c r="A24" s="28" t="s">
        <v>81</v>
      </c>
      <c r="B24" s="67">
        <v>1105</v>
      </c>
      <c r="C24" s="67">
        <v>1155</v>
      </c>
      <c r="D24" s="47">
        <f t="shared" si="0"/>
        <v>104.52488687782807</v>
      </c>
    </row>
    <row r="25" spans="1:4" ht="19.5" customHeight="1">
      <c r="A25" s="29" t="s">
        <v>82</v>
      </c>
      <c r="B25" s="77">
        <v>7530</v>
      </c>
      <c r="C25" s="77">
        <v>9185</v>
      </c>
      <c r="D25" s="25">
        <f t="shared" si="0"/>
        <v>121.97875166002656</v>
      </c>
    </row>
    <row r="26" spans="1:4" ht="19.5" customHeight="1">
      <c r="A26" s="29" t="s">
        <v>83</v>
      </c>
      <c r="B26" s="77">
        <v>4200</v>
      </c>
      <c r="C26" s="77">
        <v>4200</v>
      </c>
      <c r="D26" s="25">
        <f t="shared" si="0"/>
        <v>100</v>
      </c>
    </row>
    <row r="27" spans="1:4" ht="19.5" customHeight="1">
      <c r="A27" s="28" t="s">
        <v>98</v>
      </c>
      <c r="B27" s="67">
        <v>5307</v>
      </c>
      <c r="C27" s="67">
        <v>6368</v>
      </c>
      <c r="D27" s="25">
        <f t="shared" si="0"/>
        <v>119.99246278500095</v>
      </c>
    </row>
    <row r="28" spans="1:4" ht="19.5" customHeight="1">
      <c r="A28" s="28" t="s">
        <v>99</v>
      </c>
      <c r="B28" s="67">
        <v>0</v>
      </c>
      <c r="C28" s="67">
        <v>0</v>
      </c>
      <c r="D28" s="25"/>
    </row>
    <row r="29" spans="1:4" ht="19.5" customHeight="1" thickBot="1">
      <c r="A29" s="153" t="s">
        <v>100</v>
      </c>
      <c r="B29" s="154">
        <v>0</v>
      </c>
      <c r="C29" s="154">
        <v>0</v>
      </c>
      <c r="D29" s="155"/>
    </row>
    <row r="30" spans="1:4" ht="15" customHeight="1" thickBot="1">
      <c r="A30" s="44"/>
      <c r="B30" s="80"/>
      <c r="C30" s="80"/>
      <c r="D30" s="48"/>
    </row>
    <row r="31" spans="1:4" ht="19.5" customHeight="1" thickBot="1">
      <c r="A31" s="112" t="s">
        <v>75</v>
      </c>
      <c r="B31" s="113">
        <f>SUM(B10-B20)</f>
        <v>26110</v>
      </c>
      <c r="C31" s="113">
        <f>SUM(C10-C20)</f>
        <v>31409</v>
      </c>
      <c r="D31" s="114">
        <f t="shared" si="0"/>
        <v>120.29490616621983</v>
      </c>
    </row>
    <row r="33" ht="12.75">
      <c r="A33" s="19"/>
    </row>
    <row r="34" ht="12.75">
      <c r="A34" s="3"/>
    </row>
    <row r="37" ht="12.75">
      <c r="A37" s="3"/>
    </row>
  </sheetData>
  <sheetProtection/>
  <mergeCells count="1">
    <mergeCell ref="A4:D4"/>
  </mergeCells>
  <printOptions/>
  <pageMargins left="0.57" right="0.48" top="0.7" bottom="0.53" header="0.4921259845" footer="0.34"/>
  <pageSetup horizontalDpi="600" verticalDpi="600" orientation="portrait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4"/>
  <sheetViews>
    <sheetView tabSelected="1" zoomScalePageLayoutView="0" workbookViewId="0" topLeftCell="A37">
      <selection activeCell="D69" sqref="D69"/>
    </sheetView>
  </sheetViews>
  <sheetFormatPr defaultColWidth="9.00390625" defaultRowHeight="12.75"/>
  <cols>
    <col min="2" max="2" width="49.75390625" style="0" customWidth="1"/>
    <col min="3" max="4" width="14.75390625" style="203" customWidth="1"/>
  </cols>
  <sheetData>
    <row r="1" ht="12.75">
      <c r="D1" s="209" t="s">
        <v>102</v>
      </c>
    </row>
    <row r="3" spans="1:2" ht="18.75">
      <c r="A3" s="193" t="s">
        <v>161</v>
      </c>
      <c r="B3" s="193"/>
    </row>
    <row r="4" ht="13.5" thickBot="1"/>
    <row r="5" spans="1:4" ht="15">
      <c r="A5" s="194" t="s">
        <v>103</v>
      </c>
      <c r="B5" s="195" t="s">
        <v>104</v>
      </c>
      <c r="C5" s="204" t="s">
        <v>105</v>
      </c>
      <c r="D5" s="210" t="s">
        <v>106</v>
      </c>
    </row>
    <row r="6" spans="1:4" ht="15">
      <c r="A6" s="196" t="s">
        <v>107</v>
      </c>
      <c r="B6" s="197"/>
      <c r="C6" s="205" t="s">
        <v>108</v>
      </c>
      <c r="D6" s="211" t="s">
        <v>108</v>
      </c>
    </row>
    <row r="7" spans="1:4" ht="15">
      <c r="A7" s="29"/>
      <c r="B7" s="198"/>
      <c r="C7" s="206" t="s">
        <v>18</v>
      </c>
      <c r="D7" s="212" t="s">
        <v>18</v>
      </c>
    </row>
    <row r="8" spans="1:4" ht="12.75">
      <c r="A8" s="28"/>
      <c r="B8" s="199"/>
      <c r="C8" s="207"/>
      <c r="D8" s="233"/>
    </row>
    <row r="9" spans="1:4" ht="15">
      <c r="A9" s="28"/>
      <c r="B9" s="200" t="s">
        <v>109</v>
      </c>
      <c r="C9" s="208">
        <f>SUM(C10)</f>
        <v>762</v>
      </c>
      <c r="D9" s="234">
        <f>SUM(D10)</f>
        <v>8300</v>
      </c>
    </row>
    <row r="10" spans="1:4" ht="12.75">
      <c r="A10" s="28">
        <v>3699</v>
      </c>
      <c r="B10" s="199" t="s">
        <v>110</v>
      </c>
      <c r="C10" s="207">
        <v>762</v>
      </c>
      <c r="D10" s="233">
        <v>8300</v>
      </c>
    </row>
    <row r="11" spans="1:4" ht="12.75">
      <c r="A11" s="28"/>
      <c r="B11" s="199"/>
      <c r="C11" s="207"/>
      <c r="D11" s="233"/>
    </row>
    <row r="12" spans="1:4" ht="15">
      <c r="A12" s="28"/>
      <c r="B12" s="200" t="s">
        <v>111</v>
      </c>
      <c r="C12" s="208">
        <f>SUM(C13:C15)</f>
        <v>13905</v>
      </c>
      <c r="D12" s="234">
        <f>SUM(D13:D15)</f>
        <v>550</v>
      </c>
    </row>
    <row r="13" spans="1:4" ht="12.75">
      <c r="A13" s="28">
        <v>3421</v>
      </c>
      <c r="B13" s="199" t="s">
        <v>112</v>
      </c>
      <c r="C13" s="207">
        <v>1342</v>
      </c>
      <c r="D13" s="233">
        <v>350</v>
      </c>
    </row>
    <row r="14" spans="1:4" ht="12.75">
      <c r="A14" s="28">
        <v>3729</v>
      </c>
      <c r="B14" s="199" t="s">
        <v>113</v>
      </c>
      <c r="C14" s="207">
        <v>250</v>
      </c>
      <c r="D14" s="233">
        <v>0</v>
      </c>
    </row>
    <row r="15" spans="1:4" ht="12.75">
      <c r="A15" s="28">
        <v>3745</v>
      </c>
      <c r="B15" s="199" t="s">
        <v>114</v>
      </c>
      <c r="C15" s="207">
        <v>12313</v>
      </c>
      <c r="D15" s="233">
        <v>200</v>
      </c>
    </row>
    <row r="16" spans="1:4" ht="12.75">
      <c r="A16" s="28"/>
      <c r="B16" s="199"/>
      <c r="C16" s="207"/>
      <c r="D16" s="233"/>
    </row>
    <row r="17" spans="1:4" ht="15">
      <c r="A17" s="28"/>
      <c r="B17" s="200" t="s">
        <v>115</v>
      </c>
      <c r="C17" s="208">
        <f>SUM(C18:C20)</f>
        <v>4782</v>
      </c>
      <c r="D17" s="234">
        <f>SUM(D18:D20)</f>
        <v>18500</v>
      </c>
    </row>
    <row r="18" spans="1:4" ht="12.75">
      <c r="A18" s="28">
        <v>2212</v>
      </c>
      <c r="B18" s="199" t="s">
        <v>116</v>
      </c>
      <c r="C18" s="207">
        <v>1412</v>
      </c>
      <c r="D18" s="233">
        <v>6500</v>
      </c>
    </row>
    <row r="19" spans="1:4" ht="12.75">
      <c r="A19" s="28">
        <v>2219</v>
      </c>
      <c r="B19" s="199" t="s">
        <v>117</v>
      </c>
      <c r="C19" s="207">
        <v>3250</v>
      </c>
      <c r="D19" s="233">
        <v>12000</v>
      </c>
    </row>
    <row r="20" spans="1:4" ht="12.75">
      <c r="A20" s="28">
        <v>2229</v>
      </c>
      <c r="B20" s="199" t="s">
        <v>118</v>
      </c>
      <c r="C20" s="207">
        <v>120</v>
      </c>
      <c r="D20" s="233">
        <v>0</v>
      </c>
    </row>
    <row r="21" spans="1:4" ht="12.75">
      <c r="A21" s="28"/>
      <c r="B21" s="199"/>
      <c r="C21" s="207"/>
      <c r="D21" s="233"/>
    </row>
    <row r="22" spans="1:4" ht="15">
      <c r="A22" s="28"/>
      <c r="B22" s="200" t="s">
        <v>119</v>
      </c>
      <c r="C22" s="231">
        <f>SUM(C23:C28)</f>
        <v>35931</v>
      </c>
      <c r="D22" s="234">
        <f>SUM(D23:D28)</f>
        <v>261781</v>
      </c>
    </row>
    <row r="23" spans="1:4" ht="12.75">
      <c r="A23" s="28">
        <v>3111</v>
      </c>
      <c r="B23" s="199" t="s">
        <v>120</v>
      </c>
      <c r="C23" s="207">
        <v>8177</v>
      </c>
      <c r="D23" s="233">
        <v>6050</v>
      </c>
    </row>
    <row r="24" spans="1:4" ht="12.75">
      <c r="A24" s="28">
        <v>3113</v>
      </c>
      <c r="B24" s="199" t="s">
        <v>121</v>
      </c>
      <c r="C24" s="207">
        <v>19269</v>
      </c>
      <c r="D24" s="233">
        <v>9370</v>
      </c>
    </row>
    <row r="25" spans="1:4" ht="12.75">
      <c r="A25" s="28">
        <v>3141</v>
      </c>
      <c r="B25" s="199" t="s">
        <v>122</v>
      </c>
      <c r="C25" s="207">
        <v>4887</v>
      </c>
      <c r="D25" s="233">
        <v>0</v>
      </c>
    </row>
    <row r="26" spans="1:4" ht="12.75">
      <c r="A26" s="28">
        <v>3231</v>
      </c>
      <c r="B26" s="199" t="s">
        <v>123</v>
      </c>
      <c r="C26" s="207">
        <v>0</v>
      </c>
      <c r="D26" s="233">
        <v>0</v>
      </c>
    </row>
    <row r="27" spans="1:4" ht="12.75">
      <c r="A27" s="28">
        <v>3412</v>
      </c>
      <c r="B27" s="199" t="s">
        <v>124</v>
      </c>
      <c r="C27" s="207">
        <v>300</v>
      </c>
      <c r="D27" s="233">
        <v>246361</v>
      </c>
    </row>
    <row r="28" spans="1:4" ht="12.75">
      <c r="A28" s="28">
        <v>3419</v>
      </c>
      <c r="B28" s="199" t="s">
        <v>125</v>
      </c>
      <c r="C28" s="207">
        <v>3298</v>
      </c>
      <c r="D28" s="233">
        <v>0</v>
      </c>
    </row>
    <row r="29" spans="1:4" ht="12.75">
      <c r="A29" s="28"/>
      <c r="B29" s="199"/>
      <c r="C29" s="230"/>
      <c r="D29" s="233"/>
    </row>
    <row r="30" spans="1:4" ht="15">
      <c r="A30" s="28"/>
      <c r="B30" s="200" t="s">
        <v>126</v>
      </c>
      <c r="C30" s="231">
        <f>SUM(C31:C38)</f>
        <v>16291</v>
      </c>
      <c r="D30" s="234">
        <f>SUM(D31:D38)</f>
        <v>0</v>
      </c>
    </row>
    <row r="31" spans="1:4" ht="12.75">
      <c r="A31" s="28">
        <v>4329</v>
      </c>
      <c r="B31" s="199" t="s">
        <v>127</v>
      </c>
      <c r="C31" s="230">
        <v>121</v>
      </c>
      <c r="D31" s="233">
        <v>0</v>
      </c>
    </row>
    <row r="32" spans="1:4" ht="12.75">
      <c r="A32" s="28">
        <v>4339</v>
      </c>
      <c r="B32" s="199" t="s">
        <v>128</v>
      </c>
      <c r="C32" s="230">
        <v>2296</v>
      </c>
      <c r="D32" s="233">
        <v>0</v>
      </c>
    </row>
    <row r="33" spans="1:4" ht="12.75">
      <c r="A33" s="28">
        <v>4341</v>
      </c>
      <c r="B33" s="199" t="s">
        <v>129</v>
      </c>
      <c r="C33" s="230">
        <v>10</v>
      </c>
      <c r="D33" s="233">
        <v>0</v>
      </c>
    </row>
    <row r="34" spans="1:4" ht="12.75">
      <c r="A34" s="28">
        <v>4349</v>
      </c>
      <c r="B34" s="199" t="s">
        <v>130</v>
      </c>
      <c r="C34" s="230">
        <v>111</v>
      </c>
      <c r="D34" s="233">
        <v>0</v>
      </c>
    </row>
    <row r="35" spans="1:4" ht="12.75">
      <c r="A35" s="28">
        <v>4351</v>
      </c>
      <c r="B35" s="199" t="s">
        <v>131</v>
      </c>
      <c r="C35" s="230">
        <v>12906</v>
      </c>
      <c r="D35" s="233">
        <v>0</v>
      </c>
    </row>
    <row r="36" spans="1:4" ht="12.75">
      <c r="A36" s="28">
        <v>4356</v>
      </c>
      <c r="B36" s="199" t="s">
        <v>132</v>
      </c>
      <c r="C36" s="230">
        <v>42</v>
      </c>
      <c r="D36" s="233">
        <v>0</v>
      </c>
    </row>
    <row r="37" spans="1:4" ht="12.75">
      <c r="A37" s="28">
        <v>4357</v>
      </c>
      <c r="B37" s="199" t="s">
        <v>133</v>
      </c>
      <c r="C37" s="230">
        <v>458</v>
      </c>
      <c r="D37" s="233">
        <v>0</v>
      </c>
    </row>
    <row r="38" spans="1:4" ht="12.75">
      <c r="A38" s="28">
        <v>4359</v>
      </c>
      <c r="B38" s="199" t="s">
        <v>134</v>
      </c>
      <c r="C38" s="230">
        <v>347</v>
      </c>
      <c r="D38" s="233">
        <v>0</v>
      </c>
    </row>
    <row r="39" spans="1:4" ht="12.75">
      <c r="A39" s="28"/>
      <c r="B39" s="199"/>
      <c r="C39" s="230"/>
      <c r="D39" s="233"/>
    </row>
    <row r="40" spans="1:4" ht="15">
      <c r="A40" s="28"/>
      <c r="B40" s="200" t="s">
        <v>135</v>
      </c>
      <c r="C40" s="231">
        <f>SUM(C41:C44)</f>
        <v>16925</v>
      </c>
      <c r="D40" s="234">
        <f>SUM(D41:D43)</f>
        <v>0</v>
      </c>
    </row>
    <row r="41" spans="1:4" ht="12.75">
      <c r="A41" s="28">
        <v>3319</v>
      </c>
      <c r="B41" s="199" t="s">
        <v>136</v>
      </c>
      <c r="C41" s="230">
        <v>12999</v>
      </c>
      <c r="D41" s="233">
        <v>0</v>
      </c>
    </row>
    <row r="42" spans="1:4" ht="12.75">
      <c r="A42" s="28">
        <v>3349</v>
      </c>
      <c r="B42" s="199" t="s">
        <v>137</v>
      </c>
      <c r="C42" s="230">
        <v>2383</v>
      </c>
      <c r="D42" s="233">
        <v>0</v>
      </c>
    </row>
    <row r="43" spans="1:4" ht="12.75">
      <c r="A43" s="28">
        <v>3399</v>
      </c>
      <c r="B43" s="199" t="s">
        <v>138</v>
      </c>
      <c r="C43" s="230">
        <v>1523</v>
      </c>
      <c r="D43" s="233">
        <v>0</v>
      </c>
    </row>
    <row r="44" spans="1:4" ht="12.75">
      <c r="A44" s="28">
        <v>3421</v>
      </c>
      <c r="B44" s="199" t="s">
        <v>162</v>
      </c>
      <c r="C44" s="230">
        <v>20</v>
      </c>
      <c r="D44" s="233"/>
    </row>
    <row r="45" spans="1:4" ht="12.75">
      <c r="A45" s="28"/>
      <c r="B45" s="199"/>
      <c r="C45" s="230"/>
      <c r="D45" s="233"/>
    </row>
    <row r="46" spans="1:4" ht="15">
      <c r="A46" s="28"/>
      <c r="B46" s="200" t="s">
        <v>139</v>
      </c>
      <c r="C46" s="231">
        <f>SUM(C47:C49)</f>
        <v>1983</v>
      </c>
      <c r="D46" s="234">
        <f>SUM(D47:D49)</f>
        <v>1150</v>
      </c>
    </row>
    <row r="47" spans="1:4" ht="12.75">
      <c r="A47" s="28">
        <v>5212</v>
      </c>
      <c r="B47" s="199" t="s">
        <v>140</v>
      </c>
      <c r="C47" s="230">
        <v>825</v>
      </c>
      <c r="D47" s="233">
        <v>0</v>
      </c>
    </row>
    <row r="48" spans="1:4" ht="12.75">
      <c r="A48" s="28">
        <v>5311</v>
      </c>
      <c r="B48" s="199" t="s">
        <v>163</v>
      </c>
      <c r="C48" s="230">
        <v>0</v>
      </c>
      <c r="D48" s="233">
        <v>1000</v>
      </c>
    </row>
    <row r="49" spans="1:4" ht="12.75">
      <c r="A49" s="28">
        <v>5512</v>
      </c>
      <c r="B49" s="199" t="s">
        <v>141</v>
      </c>
      <c r="C49" s="230">
        <v>1158</v>
      </c>
      <c r="D49" s="233">
        <v>150</v>
      </c>
    </row>
    <row r="50" spans="1:4" ht="12.75">
      <c r="A50" s="28"/>
      <c r="B50" s="199"/>
      <c r="C50" s="230"/>
      <c r="D50" s="233"/>
    </row>
    <row r="51" spans="1:4" ht="15">
      <c r="A51" s="28"/>
      <c r="B51" s="200" t="s">
        <v>142</v>
      </c>
      <c r="C51" s="231">
        <f>SUM(C53)</f>
        <v>716</v>
      </c>
      <c r="D51" s="234">
        <f>SUM(D52+D53)</f>
        <v>20800</v>
      </c>
    </row>
    <row r="52" spans="1:4" s="243" customFormat="1" ht="12.75">
      <c r="A52" s="242">
        <v>3612</v>
      </c>
      <c r="B52" s="244" t="s">
        <v>164</v>
      </c>
      <c r="C52" s="230">
        <v>0</v>
      </c>
      <c r="D52" s="233">
        <v>20000</v>
      </c>
    </row>
    <row r="53" spans="1:4" ht="12.75">
      <c r="A53" s="28">
        <v>3632</v>
      </c>
      <c r="B53" s="199" t="s">
        <v>143</v>
      </c>
      <c r="C53" s="230">
        <v>716</v>
      </c>
      <c r="D53" s="233">
        <v>800</v>
      </c>
    </row>
    <row r="54" spans="1:4" ht="12.75">
      <c r="A54" s="28"/>
      <c r="B54" s="199"/>
      <c r="C54" s="230"/>
      <c r="D54" s="233"/>
    </row>
    <row r="55" spans="1:4" ht="15">
      <c r="A55" s="28"/>
      <c r="B55" s="200" t="s">
        <v>144</v>
      </c>
      <c r="C55" s="231">
        <f>SUM(C56:C57)</f>
        <v>89687</v>
      </c>
      <c r="D55" s="231">
        <f>SUM(D56:D57)</f>
        <v>2900</v>
      </c>
    </row>
    <row r="56" spans="1:4" ht="12.75">
      <c r="A56" s="28">
        <v>6171</v>
      </c>
      <c r="B56" s="199" t="s">
        <v>145</v>
      </c>
      <c r="C56" s="230">
        <v>81782</v>
      </c>
      <c r="D56" s="233">
        <v>2900</v>
      </c>
    </row>
    <row r="57" spans="1:4" ht="12.75">
      <c r="A57" s="28">
        <v>6112</v>
      </c>
      <c r="B57" s="199" t="s">
        <v>146</v>
      </c>
      <c r="C57" s="230">
        <v>7905</v>
      </c>
      <c r="D57" s="233">
        <v>0</v>
      </c>
    </row>
    <row r="58" spans="1:4" ht="12.75">
      <c r="A58" s="28"/>
      <c r="B58" s="199"/>
      <c r="C58" s="230"/>
      <c r="D58" s="233"/>
    </row>
    <row r="59" spans="1:4" ht="15">
      <c r="A59" s="28"/>
      <c r="B59" s="200" t="s">
        <v>147</v>
      </c>
      <c r="C59" s="231">
        <f>SUM(C60:C62)</f>
        <v>4899</v>
      </c>
      <c r="D59" s="234">
        <f>SUM(D60:D62)</f>
        <v>0</v>
      </c>
    </row>
    <row r="60" spans="1:4" ht="12.75">
      <c r="A60" s="28">
        <v>6310</v>
      </c>
      <c r="B60" s="199" t="s">
        <v>148</v>
      </c>
      <c r="C60" s="230">
        <v>42</v>
      </c>
      <c r="D60" s="233">
        <v>0</v>
      </c>
    </row>
    <row r="61" spans="1:4" ht="12.75">
      <c r="A61" s="28">
        <v>6320</v>
      </c>
      <c r="B61" s="199" t="s">
        <v>149</v>
      </c>
      <c r="C61" s="230">
        <v>690</v>
      </c>
      <c r="D61" s="233">
        <v>0</v>
      </c>
    </row>
    <row r="62" spans="1:4" ht="12.75">
      <c r="A62" s="28">
        <v>6409</v>
      </c>
      <c r="B62" s="199" t="s">
        <v>150</v>
      </c>
      <c r="C62" s="230">
        <v>4167</v>
      </c>
      <c r="D62" s="233">
        <v>0</v>
      </c>
    </row>
    <row r="63" spans="1:4" ht="12.75">
      <c r="A63" s="28"/>
      <c r="B63" s="199"/>
      <c r="C63" s="230"/>
      <c r="D63" s="233"/>
    </row>
    <row r="64" spans="1:4" ht="15.75" thickBot="1">
      <c r="A64" s="201"/>
      <c r="B64" s="202" t="s">
        <v>151</v>
      </c>
      <c r="C64" s="232">
        <f>SUM(C9+C12+C17+C22+C30+C40+C46+C51+C55+C59)</f>
        <v>185881</v>
      </c>
      <c r="D64" s="235">
        <f>SUM(D9+D12+D17+D22+D30+D40+D46+D51+D55+D59)</f>
        <v>313981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UMČ Praha 17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enduser</dc:creator>
  <cp:keywords/>
  <dc:description/>
  <cp:lastModifiedBy>Kiliánová Petra, Ing.  (ÚMČ Praha 17)</cp:lastModifiedBy>
  <cp:lastPrinted>2019-01-02T10:03:31Z</cp:lastPrinted>
  <dcterms:created xsi:type="dcterms:W3CDTF">2003-09-24T13:14:27Z</dcterms:created>
  <dcterms:modified xsi:type="dcterms:W3CDTF">2019-01-02T16:49:55Z</dcterms:modified>
  <cp:category/>
  <cp:version/>
  <cp:contentType/>
  <cp:contentStatus/>
</cp:coreProperties>
</file>