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tabRatio="876" activeTab="0"/>
  </bookViews>
  <sheets>
    <sheet name="bilance" sheetId="1" r:id="rId1"/>
    <sheet name="výdaje" sheetId="2" r:id="rId2"/>
    <sheet name="platprostř" sheetId="3" r:id="rId3"/>
    <sheet name="hospčin" sheetId="4" r:id="rId4"/>
  </sheets>
  <definedNames>
    <definedName name="_xlnm.Print_Area" localSheetId="3">'hospčin'!$A$1:$D$32</definedName>
    <definedName name="_xlnm.Print_Area" localSheetId="2">'platprostř'!$A$2:$G$35</definedName>
    <definedName name="_xlnm.Print_Area" localSheetId="1">'výdaje'!$A$2:$D$47</definedName>
  </definedNames>
  <calcPr fullCalcOnLoad="1"/>
</workbook>
</file>

<file path=xl/comments2.xml><?xml version="1.0" encoding="utf-8"?>
<comments xmlns="http://schemas.openxmlformats.org/spreadsheetml/2006/main">
  <authors>
    <author>ÚMČ Praha 17</author>
  </authors>
  <commentList>
    <comment ref="A12" authorId="0">
      <text>
        <r>
          <rPr>
            <b/>
            <sz val="8"/>
            <rFont val="Tahoma"/>
            <family val="2"/>
          </rPr>
          <t>ÚMČ Praha 17: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<sst xmlns="http://schemas.openxmlformats.org/spreadsheetml/2006/main" count="156" uniqueCount="111">
  <si>
    <t>schválený</t>
  </si>
  <si>
    <t>rozpočet</t>
  </si>
  <si>
    <t>1361 - správní poplatky</t>
  </si>
  <si>
    <t>1341 - popl. ze psů</t>
  </si>
  <si>
    <t>1344 - popl. ze vstupného</t>
  </si>
  <si>
    <t>1343 - popl. za užívání veřejného prostranství</t>
  </si>
  <si>
    <t>1345 - popl. z ubytovací kapacity</t>
  </si>
  <si>
    <t>KAPITÁLOVÉ VÝDAJE</t>
  </si>
  <si>
    <t>z toho:</t>
  </si>
  <si>
    <t>úroky z bankovních účtů</t>
  </si>
  <si>
    <t xml:space="preserve">z toho: </t>
  </si>
  <si>
    <t>VÝDAJE v tis. Kč</t>
  </si>
  <si>
    <t>BĚŽNÉ VÝDAJE</t>
  </si>
  <si>
    <t>FINANCOVÁNÍ</t>
  </si>
  <si>
    <t>2141 - příjmy z úroků</t>
  </si>
  <si>
    <t>počet</t>
  </si>
  <si>
    <t>Příspěvkové organizace</t>
  </si>
  <si>
    <t>zaměst.</t>
  </si>
  <si>
    <t>v tis. Kč</t>
  </si>
  <si>
    <t>rozpočtové příjmy  v tis. Kč</t>
  </si>
  <si>
    <t>index</t>
  </si>
  <si>
    <t>v %</t>
  </si>
  <si>
    <t>1342 - popl.za lázeňský nebo rekreační pobyt</t>
  </si>
  <si>
    <t>4131 - převody z hospodářské činnosti</t>
  </si>
  <si>
    <t>rozpočtové výdaje  v tis. Kč</t>
  </si>
  <si>
    <t>5XXX - běžné výdaje</t>
  </si>
  <si>
    <t>6XXX - kapitálové výdaje</t>
  </si>
  <si>
    <t xml:space="preserve">na platy </t>
  </si>
  <si>
    <t>FINANČNÍ ZDROJE CELKEM</t>
  </si>
  <si>
    <t>8115 - příděl do sociálního fondu</t>
  </si>
  <si>
    <t>FINANČNÍ POTŘEBY CELKEM</t>
  </si>
  <si>
    <t>plán</t>
  </si>
  <si>
    <t>8115 - zapojení úspor z minulých let</t>
  </si>
  <si>
    <t>Tabulka č. 1</t>
  </si>
  <si>
    <t>Tabulka č. 2</t>
  </si>
  <si>
    <t>ost.platby</t>
  </si>
  <si>
    <t>za práci</t>
  </si>
  <si>
    <t>Kapitola - název</t>
  </si>
  <si>
    <t>návrh</t>
  </si>
  <si>
    <t>rozpočtu</t>
  </si>
  <si>
    <t xml:space="preserve">01 Rozvoj obce </t>
  </si>
  <si>
    <t>02 Městská infrastruktura</t>
  </si>
  <si>
    <t>03 Doprava</t>
  </si>
  <si>
    <t>04 Školství</t>
  </si>
  <si>
    <t>07 Bezpečnost</t>
  </si>
  <si>
    <t>08 Hospodářství</t>
  </si>
  <si>
    <t>09 Vnitřní správa</t>
  </si>
  <si>
    <t>10 Pokladní správa</t>
  </si>
  <si>
    <t>plánu</t>
  </si>
  <si>
    <t>přep.osoby</t>
  </si>
  <si>
    <t>na platy</t>
  </si>
  <si>
    <t>prostředky</t>
  </si>
  <si>
    <t>rok</t>
  </si>
  <si>
    <t>Hlavní činnost</t>
  </si>
  <si>
    <t>Hospodářská činnost</t>
  </si>
  <si>
    <r>
      <t xml:space="preserve">CELKEM </t>
    </r>
    <r>
      <rPr>
        <b/>
        <sz val="8"/>
        <rFont val="Arial CE"/>
        <family val="0"/>
      </rPr>
      <t>(přísp.organizace)</t>
    </r>
    <r>
      <rPr>
        <b/>
        <sz val="10"/>
        <rFont val="Arial CE"/>
        <family val="2"/>
      </rPr>
      <t xml:space="preserve"> </t>
    </r>
  </si>
  <si>
    <t xml:space="preserve">          Tabulka č. 3</t>
  </si>
  <si>
    <t>2212 - sankční platby přijaté od jiných subjektů</t>
  </si>
  <si>
    <t>05 Sociální oblast a zdravotnictví</t>
  </si>
  <si>
    <t>8115 - zapojení úspor z fondu obnovy majetku</t>
  </si>
  <si>
    <t>zaměstnanci HČ         x)</t>
  </si>
  <si>
    <r>
      <t xml:space="preserve">Celkem </t>
    </r>
    <r>
      <rPr>
        <b/>
        <sz val="8"/>
        <rFont val="Arial CE"/>
        <family val="0"/>
      </rPr>
      <t>(hlavní činnost)</t>
    </r>
  </si>
  <si>
    <r>
      <t xml:space="preserve">Celkem </t>
    </r>
    <r>
      <rPr>
        <b/>
        <sz val="8"/>
        <rFont val="Arial CE"/>
        <family val="0"/>
      </rPr>
      <t>(hospod.činnost)</t>
    </r>
  </si>
  <si>
    <t>Celkem (úřad)</t>
  </si>
  <si>
    <t>PŘÍJMY CELKEM</t>
  </si>
  <si>
    <t>FINANCOVÁNÍ CELKEM</t>
  </si>
  <si>
    <t>VÝDAJE CELKEM</t>
  </si>
  <si>
    <r>
      <t xml:space="preserve">VÝDAJE CELKEM </t>
    </r>
    <r>
      <rPr>
        <b/>
        <sz val="8"/>
        <rFont val="Arial CE"/>
        <family val="0"/>
      </rPr>
      <t>(běžné+kapitálové)</t>
    </r>
  </si>
  <si>
    <t xml:space="preserve">nájemné z bytů                                                  </t>
  </si>
  <si>
    <t>nájemné z nebytových prostorů</t>
  </si>
  <si>
    <t>nájemné z pozemků</t>
  </si>
  <si>
    <t xml:space="preserve">  DAŇOVÉ PŘÍJMY</t>
  </si>
  <si>
    <t xml:space="preserve">  NEDAŇOVÉ PŘÍJMY</t>
  </si>
  <si>
    <t xml:space="preserve"> VLASTNÍ PŘÍJMY</t>
  </si>
  <si>
    <t xml:space="preserve"> PŘIJATÉ DOTACE </t>
  </si>
  <si>
    <t xml:space="preserve">x) zaměstnanci kapitoly 09 - Vnitřní správa, kteří se podílejí svojí pracovní činností </t>
  </si>
  <si>
    <t xml:space="preserve">    na hospodářské činnosti</t>
  </si>
  <si>
    <t xml:space="preserve">            Tabulka č. 4</t>
  </si>
  <si>
    <t>Výsledek hospodaření před zdaněním (zisk v tis.Kč)</t>
  </si>
  <si>
    <t xml:space="preserve">   Náklady (v tis. Kč)</t>
  </si>
  <si>
    <t xml:space="preserve"> PŘEVODY Z HOSPODÁŘSKÉ ČINNOSTI </t>
  </si>
  <si>
    <t>tržby z prodeje obecního majetku</t>
  </si>
  <si>
    <t>materiálové náklady</t>
  </si>
  <si>
    <t>opravy a údržba</t>
  </si>
  <si>
    <t>provozní služby</t>
  </si>
  <si>
    <t>ostatní služby</t>
  </si>
  <si>
    <t>odměna správní firmě</t>
  </si>
  <si>
    <t xml:space="preserve">nájemné ostatní </t>
  </si>
  <si>
    <t xml:space="preserve">ostatní výnosy </t>
  </si>
  <si>
    <t xml:space="preserve">                                                          kontrolní číslo</t>
  </si>
  <si>
    <t>2329 - ostatní nedaňové příjmy</t>
  </si>
  <si>
    <t>06 Kultura a sport</t>
  </si>
  <si>
    <t>05 Sociální oblast-Centrum</t>
  </si>
  <si>
    <t xml:space="preserve">06 Kultura a sport </t>
  </si>
  <si>
    <t>06 Kultura a sport-KC Průhon</t>
  </si>
  <si>
    <t xml:space="preserve">                                           Návrh počtu zaměstnanců,</t>
  </si>
  <si>
    <t xml:space="preserve">            prostředků na platy a na ostatní platby za provedenou práci</t>
  </si>
  <si>
    <t>1511 - daň z nemovitých věcí</t>
  </si>
  <si>
    <t>4137 - příspěvek na výkon státní správy ze SR</t>
  </si>
  <si>
    <t>4137 - finanční vztah z rozpočtu HMP</t>
  </si>
  <si>
    <t>4137 - dotace na sociální služby</t>
  </si>
  <si>
    <t>Bilance rozpočtu na rok 2016</t>
  </si>
  <si>
    <t>2016/2015</t>
  </si>
  <si>
    <t xml:space="preserve">                                Výdaje rozpočtu na rok 2016</t>
  </si>
  <si>
    <t xml:space="preserve">                                                     na rok 2016</t>
  </si>
  <si>
    <t xml:space="preserve">                Plán hospodářské činnosti na rok 2016</t>
  </si>
  <si>
    <t>2015/2016</t>
  </si>
  <si>
    <t>mzdové náklady a zákonné odvody</t>
  </si>
  <si>
    <t>daň z nabytí nemovitostí</t>
  </si>
  <si>
    <t>ostatní náklady</t>
  </si>
  <si>
    <t xml:space="preserve">   Výnosy a tržby (v tis. Kč)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</si>
</sst>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"/>
    <numFmt numFmtId="173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1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indent="2"/>
    </xf>
    <xf numFmtId="0" fontId="0" fillId="0" borderId="27" xfId="0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" fillId="33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33" borderId="23" xfId="0" applyFont="1" applyFill="1" applyBorder="1" applyAlignment="1">
      <alignment horizontal="left" indent="2"/>
    </xf>
    <xf numFmtId="0" fontId="0" fillId="33" borderId="26" xfId="0" applyFont="1" applyFill="1" applyBorder="1" applyAlignment="1">
      <alignment horizontal="left" indent="2"/>
    </xf>
    <xf numFmtId="0" fontId="0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7" xfId="0" applyFont="1" applyBorder="1" applyAlignment="1">
      <alignment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1" fillId="33" borderId="33" xfId="0" applyNumberFormat="1" applyFont="1" applyFill="1" applyBorder="1" applyAlignment="1">
      <alignment horizontal="center"/>
    </xf>
    <xf numFmtId="1" fontId="1" fillId="33" borderId="32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73" fontId="0" fillId="0" borderId="11" xfId="0" applyNumberFormat="1" applyBorder="1" applyAlignment="1">
      <alignment horizontal="right" indent="1"/>
    </xf>
    <xf numFmtId="173" fontId="0" fillId="0" borderId="13" xfId="0" applyNumberFormat="1" applyBorder="1" applyAlignment="1">
      <alignment horizontal="right" indent="1"/>
    </xf>
    <xf numFmtId="173" fontId="0" fillId="0" borderId="12" xfId="0" applyNumberFormat="1" applyBorder="1" applyAlignment="1">
      <alignment horizontal="right" indent="1"/>
    </xf>
    <xf numFmtId="173" fontId="0" fillId="0" borderId="11" xfId="0" applyNumberFormat="1" applyFont="1" applyBorder="1" applyAlignment="1">
      <alignment horizontal="right" indent="1"/>
    </xf>
    <xf numFmtId="173" fontId="0" fillId="0" borderId="14" xfId="0" applyNumberFormat="1" applyBorder="1" applyAlignment="1">
      <alignment horizontal="right" indent="1"/>
    </xf>
    <xf numFmtId="173" fontId="1" fillId="0" borderId="32" xfId="0" applyNumberFormat="1" applyFont="1" applyFill="1" applyBorder="1" applyAlignment="1">
      <alignment horizontal="right" indent="1"/>
    </xf>
    <xf numFmtId="173" fontId="1" fillId="0" borderId="32" xfId="0" applyNumberFormat="1" applyFont="1" applyBorder="1" applyAlignment="1">
      <alignment horizontal="right" indent="1"/>
    </xf>
    <xf numFmtId="173" fontId="1" fillId="33" borderId="13" xfId="0" applyNumberFormat="1" applyFont="1" applyFill="1" applyBorder="1" applyAlignment="1">
      <alignment horizontal="right" indent="1"/>
    </xf>
    <xf numFmtId="173" fontId="1" fillId="33" borderId="34" xfId="0" applyNumberFormat="1" applyFont="1" applyFill="1" applyBorder="1" applyAlignment="1">
      <alignment horizontal="right" indent="1"/>
    </xf>
    <xf numFmtId="173" fontId="1" fillId="0" borderId="13" xfId="0" applyNumberFormat="1" applyFont="1" applyFill="1" applyBorder="1" applyAlignment="1">
      <alignment horizontal="right" indent="1"/>
    </xf>
    <xf numFmtId="173" fontId="1" fillId="33" borderId="11" xfId="0" applyNumberFormat="1" applyFont="1" applyFill="1" applyBorder="1" applyAlignment="1">
      <alignment horizontal="right" indent="1"/>
    </xf>
    <xf numFmtId="173" fontId="0" fillId="33" borderId="11" xfId="0" applyNumberFormat="1" applyFill="1" applyBorder="1" applyAlignment="1">
      <alignment horizontal="right" indent="1"/>
    </xf>
    <xf numFmtId="173" fontId="0" fillId="33" borderId="11" xfId="0" applyNumberFormat="1" applyFont="1" applyFill="1" applyBorder="1" applyAlignment="1">
      <alignment horizontal="right" indent="1"/>
    </xf>
    <xf numFmtId="173" fontId="0" fillId="33" borderId="12" xfId="0" applyNumberFormat="1" applyFont="1" applyFill="1" applyBorder="1" applyAlignment="1">
      <alignment horizontal="right" indent="1"/>
    </xf>
    <xf numFmtId="173" fontId="1" fillId="33" borderId="33" xfId="0" applyNumberFormat="1" applyFont="1" applyFill="1" applyBorder="1" applyAlignment="1">
      <alignment horizontal="right" indent="1"/>
    </xf>
    <xf numFmtId="173" fontId="1" fillId="33" borderId="32" xfId="0" applyNumberFormat="1" applyFont="1" applyFill="1" applyBorder="1" applyAlignment="1">
      <alignment horizontal="right" indent="1"/>
    </xf>
    <xf numFmtId="173" fontId="0" fillId="0" borderId="13" xfId="0" applyNumberFormat="1" applyFont="1" applyBorder="1" applyAlignment="1">
      <alignment horizontal="right" indent="1"/>
    </xf>
    <xf numFmtId="173" fontId="0" fillId="0" borderId="13" xfId="0" applyNumberFormat="1" applyFill="1" applyBorder="1" applyAlignment="1">
      <alignment horizontal="right" indent="1"/>
    </xf>
    <xf numFmtId="173" fontId="0" fillId="0" borderId="35" xfId="0" applyNumberFormat="1" applyBorder="1" applyAlignment="1">
      <alignment horizontal="right" indent="1"/>
    </xf>
    <xf numFmtId="173" fontId="0" fillId="0" borderId="36" xfId="0" applyNumberFormat="1" applyBorder="1" applyAlignment="1">
      <alignment horizontal="right" indent="1"/>
    </xf>
    <xf numFmtId="173" fontId="0" fillId="0" borderId="37" xfId="0" applyNumberFormat="1" applyBorder="1" applyAlignment="1">
      <alignment horizontal="right" indent="1"/>
    </xf>
    <xf numFmtId="0" fontId="0" fillId="0" borderId="37" xfId="0" applyBorder="1" applyAlignment="1">
      <alignment horizontal="right" indent="1"/>
    </xf>
    <xf numFmtId="0" fontId="1" fillId="0" borderId="35" xfId="0" applyFont="1" applyBorder="1" applyAlignment="1">
      <alignment horizontal="right" indent="1"/>
    </xf>
    <xf numFmtId="173" fontId="0" fillId="0" borderId="35" xfId="0" applyNumberFormat="1" applyFont="1" applyBorder="1" applyAlignment="1">
      <alignment horizontal="right" indent="1"/>
    </xf>
    <xf numFmtId="173" fontId="0" fillId="0" borderId="36" xfId="0" applyNumberFormat="1" applyFont="1" applyBorder="1" applyAlignment="1">
      <alignment horizontal="right" indent="1"/>
    </xf>
    <xf numFmtId="173" fontId="0" fillId="0" borderId="36" xfId="0" applyNumberFormat="1" applyFont="1" applyBorder="1" applyAlignment="1">
      <alignment horizontal="right" indent="1"/>
    </xf>
    <xf numFmtId="0" fontId="0" fillId="0" borderId="36" xfId="0" applyBorder="1" applyAlignment="1">
      <alignment horizontal="right" indent="1"/>
    </xf>
    <xf numFmtId="0" fontId="0" fillId="0" borderId="35" xfId="0" applyBorder="1" applyAlignment="1">
      <alignment horizontal="right" indent="1"/>
    </xf>
    <xf numFmtId="0" fontId="0" fillId="0" borderId="38" xfId="0" applyBorder="1" applyAlignment="1">
      <alignment horizontal="right" indent="1"/>
    </xf>
    <xf numFmtId="173" fontId="0" fillId="0" borderId="39" xfId="0" applyNumberFormat="1" applyBorder="1" applyAlignment="1">
      <alignment horizontal="right" indent="1"/>
    </xf>
    <xf numFmtId="3" fontId="0" fillId="0" borderId="36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173" fontId="0" fillId="0" borderId="40" xfId="0" applyNumberFormat="1" applyBorder="1" applyAlignment="1">
      <alignment horizontal="right" indent="1"/>
    </xf>
    <xf numFmtId="0" fontId="0" fillId="0" borderId="41" xfId="0" applyBorder="1" applyAlignment="1">
      <alignment horizontal="right" indent="1"/>
    </xf>
    <xf numFmtId="0" fontId="1" fillId="0" borderId="32" xfId="0" applyFont="1" applyFill="1" applyBorder="1" applyAlignment="1">
      <alignment/>
    </xf>
    <xf numFmtId="173" fontId="1" fillId="0" borderId="42" xfId="0" applyNumberFormat="1" applyFont="1" applyFill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1" fillId="0" borderId="34" xfId="0" applyFont="1" applyBorder="1" applyAlignment="1">
      <alignment/>
    </xf>
    <xf numFmtId="0" fontId="0" fillId="0" borderId="43" xfId="0" applyBorder="1" applyAlignment="1">
      <alignment horizontal="right" indent="1"/>
    </xf>
    <xf numFmtId="0" fontId="0" fillId="0" borderId="44" xfId="0" applyBorder="1" applyAlignment="1">
      <alignment horizontal="right" indent="1"/>
    </xf>
    <xf numFmtId="0" fontId="0" fillId="0" borderId="45" xfId="0" applyBorder="1" applyAlignment="1">
      <alignment horizontal="right" indent="1"/>
    </xf>
    <xf numFmtId="0" fontId="0" fillId="0" borderId="0" xfId="0" applyFont="1" applyBorder="1" applyAlignment="1">
      <alignment/>
    </xf>
    <xf numFmtId="3" fontId="0" fillId="0" borderId="35" xfId="0" applyNumberFormat="1" applyBorder="1" applyAlignment="1">
      <alignment horizontal="right" indent="1"/>
    </xf>
    <xf numFmtId="173" fontId="0" fillId="0" borderId="46" xfId="0" applyNumberFormat="1" applyBorder="1" applyAlignment="1">
      <alignment horizontal="right" indent="1"/>
    </xf>
    <xf numFmtId="3" fontId="0" fillId="0" borderId="46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173" fontId="0" fillId="0" borderId="0" xfId="0" applyNumberFormat="1" applyBorder="1" applyAlignment="1">
      <alignment horizontal="right" indent="1"/>
    </xf>
    <xf numFmtId="3" fontId="0" fillId="0" borderId="47" xfId="0" applyNumberFormat="1" applyBorder="1" applyAlignment="1">
      <alignment horizontal="right" indent="1"/>
    </xf>
    <xf numFmtId="1" fontId="0" fillId="0" borderId="48" xfId="0" applyNumberForma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34" borderId="49" xfId="0" applyFont="1" applyFill="1" applyBorder="1" applyAlignment="1">
      <alignment/>
    </xf>
    <xf numFmtId="0" fontId="0" fillId="34" borderId="50" xfId="0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 horizontal="center"/>
    </xf>
    <xf numFmtId="0" fontId="1" fillId="34" borderId="28" xfId="0" applyFont="1" applyFill="1" applyBorder="1" applyAlignment="1">
      <alignment/>
    </xf>
    <xf numFmtId="173" fontId="1" fillId="34" borderId="32" xfId="0" applyNumberFormat="1" applyFont="1" applyFill="1" applyBorder="1" applyAlignment="1">
      <alignment horizontal="right" indent="1"/>
    </xf>
    <xf numFmtId="1" fontId="1" fillId="34" borderId="32" xfId="0" applyNumberFormat="1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 vertical="center"/>
    </xf>
    <xf numFmtId="173" fontId="0" fillId="34" borderId="54" xfId="0" applyNumberFormat="1" applyFill="1" applyBorder="1" applyAlignment="1">
      <alignment horizontal="right" indent="1"/>
    </xf>
    <xf numFmtId="0" fontId="0" fillId="34" borderId="54" xfId="0" applyFill="1" applyBorder="1" applyAlignment="1">
      <alignment horizontal="center"/>
    </xf>
    <xf numFmtId="173" fontId="1" fillId="34" borderId="55" xfId="0" applyNumberFormat="1" applyFont="1" applyFill="1" applyBorder="1" applyAlignment="1">
      <alignment horizontal="right" indent="1"/>
    </xf>
    <xf numFmtId="0" fontId="1" fillId="34" borderId="34" xfId="0" applyFont="1" applyFill="1" applyBorder="1" applyAlignment="1">
      <alignment/>
    </xf>
    <xf numFmtId="0" fontId="0" fillId="34" borderId="56" xfId="0" applyFill="1" applyBorder="1" applyAlignment="1">
      <alignment/>
    </xf>
    <xf numFmtId="0" fontId="0" fillId="34" borderId="56" xfId="0" applyFont="1" applyFill="1" applyBorder="1" applyAlignment="1">
      <alignment horizontal="center"/>
    </xf>
    <xf numFmtId="0" fontId="0" fillId="34" borderId="57" xfId="0" applyFill="1" applyBorder="1" applyAlignment="1">
      <alignment/>
    </xf>
    <xf numFmtId="0" fontId="0" fillId="34" borderId="56" xfId="0" applyFill="1" applyBorder="1" applyAlignment="1">
      <alignment/>
    </xf>
    <xf numFmtId="0" fontId="1" fillId="34" borderId="56" xfId="0" applyFont="1" applyFill="1" applyBorder="1" applyAlignment="1">
      <alignment horizontal="center"/>
    </xf>
    <xf numFmtId="0" fontId="0" fillId="34" borderId="57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58" xfId="0" applyFill="1" applyBorder="1" applyAlignment="1">
      <alignment/>
    </xf>
    <xf numFmtId="0" fontId="8" fillId="34" borderId="59" xfId="0" applyFont="1" applyFill="1" applyBorder="1" applyAlignment="1">
      <alignment/>
    </xf>
    <xf numFmtId="0" fontId="8" fillId="34" borderId="60" xfId="0" applyFont="1" applyFill="1" applyBorder="1" applyAlignment="1">
      <alignment/>
    </xf>
    <xf numFmtId="0" fontId="8" fillId="34" borderId="6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173" fontId="1" fillId="34" borderId="62" xfId="0" applyNumberFormat="1" applyFont="1" applyFill="1" applyBorder="1" applyAlignment="1">
      <alignment horizontal="right" indent="1"/>
    </xf>
    <xf numFmtId="173" fontId="1" fillId="34" borderId="42" xfId="0" applyNumberFormat="1" applyFont="1" applyFill="1" applyBorder="1" applyAlignment="1">
      <alignment horizontal="right" indent="1"/>
    </xf>
    <xf numFmtId="0" fontId="1" fillId="34" borderId="32" xfId="0" applyFont="1" applyFill="1" applyBorder="1" applyAlignment="1">
      <alignment/>
    </xf>
    <xf numFmtId="0" fontId="0" fillId="34" borderId="46" xfId="0" applyFill="1" applyBorder="1" applyAlignment="1">
      <alignment horizontal="center"/>
    </xf>
    <xf numFmtId="0" fontId="1" fillId="34" borderId="62" xfId="0" applyFont="1" applyFill="1" applyBorder="1" applyAlignment="1">
      <alignment/>
    </xf>
    <xf numFmtId="3" fontId="1" fillId="34" borderId="55" xfId="0" applyNumberFormat="1" applyFont="1" applyFill="1" applyBorder="1" applyAlignment="1">
      <alignment horizontal="right" indent="1"/>
    </xf>
    <xf numFmtId="1" fontId="1" fillId="34" borderId="63" xfId="0" applyNumberFormat="1" applyFont="1" applyFill="1" applyBorder="1" applyAlignment="1">
      <alignment horizontal="center"/>
    </xf>
    <xf numFmtId="1" fontId="0" fillId="34" borderId="63" xfId="0" applyNumberForma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34" borderId="64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34" borderId="65" xfId="0" applyFont="1" applyFill="1" applyBorder="1" applyAlignment="1">
      <alignment horizontal="center"/>
    </xf>
    <xf numFmtId="0" fontId="0" fillId="34" borderId="66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67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4" borderId="24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73" fontId="1" fillId="35" borderId="42" xfId="0" applyNumberFormat="1" applyFont="1" applyFill="1" applyBorder="1" applyAlignment="1">
      <alignment horizontal="right" indent="1"/>
    </xf>
    <xf numFmtId="0" fontId="1" fillId="35" borderId="32" xfId="0" applyFont="1" applyFill="1" applyBorder="1" applyAlignment="1">
      <alignment/>
    </xf>
    <xf numFmtId="173" fontId="1" fillId="35" borderId="42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center"/>
    </xf>
    <xf numFmtId="173" fontId="8" fillId="0" borderId="0" xfId="0" applyNumberFormat="1" applyFont="1" applyAlignment="1">
      <alignment horizontal="center"/>
    </xf>
    <xf numFmtId="173" fontId="0" fillId="35" borderId="36" xfId="0" applyNumberFormat="1" applyFont="1" applyFill="1" applyBorder="1" applyAlignment="1">
      <alignment horizontal="right" indent="1"/>
    </xf>
    <xf numFmtId="3" fontId="0" fillId="0" borderId="37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1" fillId="35" borderId="55" xfId="0" applyNumberFormat="1" applyFont="1" applyFill="1" applyBorder="1" applyAlignment="1">
      <alignment horizontal="right" indent="1"/>
    </xf>
    <xf numFmtId="3" fontId="1" fillId="35" borderId="63" xfId="0" applyNumberFormat="1" applyFont="1" applyFill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24" xfId="0" applyNumberFormat="1" applyBorder="1" applyAlignment="1">
      <alignment horizontal="right" indent="1"/>
    </xf>
    <xf numFmtId="3" fontId="0" fillId="0" borderId="63" xfId="0" applyNumberFormat="1" applyFont="1" applyFill="1" applyBorder="1" applyAlignment="1">
      <alignment horizontal="right" indent="1"/>
    </xf>
    <xf numFmtId="3" fontId="1" fillId="34" borderId="42" xfId="0" applyNumberFormat="1" applyFont="1" applyFill="1" applyBorder="1" applyAlignment="1">
      <alignment horizontal="right" indent="1"/>
    </xf>
    <xf numFmtId="3" fontId="1" fillId="34" borderId="72" xfId="0" applyNumberFormat="1" applyFont="1" applyFill="1" applyBorder="1" applyAlignment="1">
      <alignment horizontal="right" indent="1"/>
    </xf>
    <xf numFmtId="3" fontId="0" fillId="0" borderId="44" xfId="0" applyNumberFormat="1" applyBorder="1" applyAlignment="1">
      <alignment horizontal="right" indent="1"/>
    </xf>
    <xf numFmtId="3" fontId="0" fillId="0" borderId="45" xfId="0" applyNumberFormat="1" applyBorder="1" applyAlignment="1">
      <alignment horizontal="right" indent="1"/>
    </xf>
    <xf numFmtId="3" fontId="0" fillId="0" borderId="39" xfId="0" applyNumberFormat="1" applyBorder="1" applyAlignment="1">
      <alignment horizontal="right" indent="1"/>
    </xf>
    <xf numFmtId="3" fontId="0" fillId="0" borderId="48" xfId="0" applyNumberFormat="1" applyBorder="1" applyAlignment="1">
      <alignment horizontal="right" indent="1"/>
    </xf>
    <xf numFmtId="3" fontId="1" fillId="35" borderId="55" xfId="0" applyNumberFormat="1" applyFont="1" applyFill="1" applyBorder="1" applyAlignment="1">
      <alignment horizontal="right" indent="1"/>
    </xf>
    <xf numFmtId="3" fontId="1" fillId="35" borderId="63" xfId="0" applyNumberFormat="1" applyFont="1" applyFill="1" applyBorder="1" applyAlignment="1">
      <alignment horizontal="right" indent="1"/>
    </xf>
    <xf numFmtId="3" fontId="1" fillId="0" borderId="55" xfId="0" applyNumberFormat="1" applyFont="1" applyFill="1" applyBorder="1" applyAlignment="1">
      <alignment horizontal="right" indent="1"/>
    </xf>
    <xf numFmtId="3" fontId="1" fillId="0" borderId="63" xfId="0" applyNumberFormat="1" applyFont="1" applyFill="1" applyBorder="1" applyAlignment="1">
      <alignment horizontal="right" indent="1"/>
    </xf>
    <xf numFmtId="3" fontId="1" fillId="34" borderId="63" xfId="0" applyNumberFormat="1" applyFont="1" applyFill="1" applyBorder="1" applyAlignment="1">
      <alignment horizontal="right" indent="1"/>
    </xf>
    <xf numFmtId="3" fontId="0" fillId="0" borderId="30" xfId="0" applyNumberFormat="1" applyBorder="1" applyAlignment="1">
      <alignment horizontal="righ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73" xfId="0" applyBorder="1" applyAlignment="1">
      <alignment/>
    </xf>
    <xf numFmtId="3" fontId="0" fillId="0" borderId="60" xfId="0" applyNumberFormat="1" applyBorder="1" applyAlignment="1">
      <alignment horizontal="right" indent="1"/>
    </xf>
    <xf numFmtId="1" fontId="0" fillId="0" borderId="6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18">
      <selection activeCell="C46" sqref="C46"/>
    </sheetView>
  </sheetViews>
  <sheetFormatPr defaultColWidth="9.00390625" defaultRowHeight="12.75"/>
  <cols>
    <col min="1" max="1" width="45.25390625" style="0" customWidth="1"/>
    <col min="2" max="4" width="13.75390625" style="1" customWidth="1"/>
  </cols>
  <sheetData>
    <row r="1" spans="1:4" ht="15.75">
      <c r="A1" s="123"/>
      <c r="B1" s="124"/>
      <c r="C1" s="124"/>
      <c r="D1" s="3" t="s">
        <v>33</v>
      </c>
    </row>
    <row r="2" spans="1:4" ht="15.75">
      <c r="A2" s="211" t="s">
        <v>101</v>
      </c>
      <c r="B2" s="211"/>
      <c r="C2" s="211"/>
      <c r="D2" s="211"/>
    </row>
    <row r="3" spans="1:4" ht="7.5" customHeight="1" thickBot="1">
      <c r="A3" s="2"/>
      <c r="B3" s="4"/>
      <c r="C3" s="4"/>
      <c r="D3" s="4"/>
    </row>
    <row r="4" spans="1:4" ht="12.75">
      <c r="A4" s="125"/>
      <c r="B4" s="126" t="s">
        <v>0</v>
      </c>
      <c r="C4" s="126" t="s">
        <v>38</v>
      </c>
      <c r="D4" s="126" t="s">
        <v>20</v>
      </c>
    </row>
    <row r="5" spans="1:4" ht="12.75">
      <c r="A5" s="127" t="s">
        <v>19</v>
      </c>
      <c r="B5" s="128" t="s">
        <v>1</v>
      </c>
      <c r="C5" s="128" t="s">
        <v>39</v>
      </c>
      <c r="D5" s="128" t="s">
        <v>102</v>
      </c>
    </row>
    <row r="6" spans="1:4" ht="13.5" thickBot="1">
      <c r="A6" s="129"/>
      <c r="B6" s="130">
        <v>2015</v>
      </c>
      <c r="C6" s="130">
        <v>2016</v>
      </c>
      <c r="D6" s="130" t="s">
        <v>21</v>
      </c>
    </row>
    <row r="7" spans="1:4" ht="15" customHeight="1" thickTop="1">
      <c r="A7" s="37" t="s">
        <v>3</v>
      </c>
      <c r="B7" s="74">
        <v>830</v>
      </c>
      <c r="C7" s="74">
        <v>800</v>
      </c>
      <c r="D7" s="59">
        <f>C7/B7*100</f>
        <v>96.3855421686747</v>
      </c>
    </row>
    <row r="8" spans="1:4" ht="15" customHeight="1">
      <c r="A8" s="37" t="s">
        <v>22</v>
      </c>
      <c r="B8" s="74">
        <v>6</v>
      </c>
      <c r="C8" s="74">
        <v>7</v>
      </c>
      <c r="D8" s="59">
        <f aca="true" t="shared" si="0" ref="D8:D13">C8/B8*100</f>
        <v>116.66666666666667</v>
      </c>
    </row>
    <row r="9" spans="1:4" ht="15" customHeight="1">
      <c r="A9" s="37" t="s">
        <v>5</v>
      </c>
      <c r="B9" s="74">
        <v>400</v>
      </c>
      <c r="C9" s="74">
        <v>500</v>
      </c>
      <c r="D9" s="59">
        <f t="shared" si="0"/>
        <v>125</v>
      </c>
    </row>
    <row r="10" spans="1:4" ht="15" customHeight="1">
      <c r="A10" s="37" t="s">
        <v>4</v>
      </c>
      <c r="B10" s="74">
        <v>3</v>
      </c>
      <c r="C10" s="74">
        <v>1</v>
      </c>
      <c r="D10" s="59">
        <f t="shared" si="0"/>
        <v>33.33333333333333</v>
      </c>
    </row>
    <row r="11" spans="1:4" ht="15" customHeight="1">
      <c r="A11" s="37" t="s">
        <v>6</v>
      </c>
      <c r="B11" s="74">
        <v>1180</v>
      </c>
      <c r="C11" s="74">
        <v>1200</v>
      </c>
      <c r="D11" s="59">
        <f t="shared" si="0"/>
        <v>101.69491525423729</v>
      </c>
    </row>
    <row r="12" spans="1:4" ht="15" customHeight="1">
      <c r="A12" s="38" t="s">
        <v>2</v>
      </c>
      <c r="B12" s="75">
        <v>2757</v>
      </c>
      <c r="C12" s="75">
        <v>2850</v>
      </c>
      <c r="D12" s="59">
        <f t="shared" si="0"/>
        <v>103.37323177366704</v>
      </c>
    </row>
    <row r="13" spans="1:4" ht="15" customHeight="1">
      <c r="A13" s="37" t="s">
        <v>97</v>
      </c>
      <c r="B13" s="74">
        <v>9500</v>
      </c>
      <c r="C13" s="74">
        <v>9500</v>
      </c>
      <c r="D13" s="59">
        <f t="shared" si="0"/>
        <v>100</v>
      </c>
    </row>
    <row r="14" spans="1:4" ht="11.25" customHeight="1">
      <c r="A14" s="39"/>
      <c r="B14" s="76"/>
      <c r="C14" s="76"/>
      <c r="D14" s="60"/>
    </row>
    <row r="15" spans="1:4" ht="15" customHeight="1">
      <c r="A15" s="40" t="s">
        <v>71</v>
      </c>
      <c r="B15" s="77">
        <f>SUM(B7:B13)</f>
        <v>14676</v>
      </c>
      <c r="C15" s="77">
        <f>SUM(C7:C13)</f>
        <v>14858</v>
      </c>
      <c r="D15" s="61">
        <f>C15/B15*100</f>
        <v>101.24011992368493</v>
      </c>
    </row>
    <row r="16" spans="1:4" ht="9.75" customHeight="1">
      <c r="A16" s="41"/>
      <c r="B16" s="75"/>
      <c r="C16" s="75"/>
      <c r="D16" s="62"/>
    </row>
    <row r="17" spans="1:4" ht="15" customHeight="1">
      <c r="A17" s="37" t="s">
        <v>14</v>
      </c>
      <c r="B17" s="74">
        <v>13783.1</v>
      </c>
      <c r="C17" s="74">
        <v>4569.8</v>
      </c>
      <c r="D17" s="59">
        <f>C17/B17*100</f>
        <v>33.15509573318049</v>
      </c>
    </row>
    <row r="18" spans="1:4" ht="15" customHeight="1">
      <c r="A18" s="42" t="s">
        <v>57</v>
      </c>
      <c r="B18" s="76">
        <v>153</v>
      </c>
      <c r="C18" s="76">
        <v>163</v>
      </c>
      <c r="D18" s="63">
        <f>C18/B18*100</f>
        <v>106.5359477124183</v>
      </c>
    </row>
    <row r="19" spans="1:4" ht="15" customHeight="1">
      <c r="A19" s="42" t="s">
        <v>90</v>
      </c>
      <c r="B19" s="76">
        <v>31.5</v>
      </c>
      <c r="C19" s="76">
        <v>31.5</v>
      </c>
      <c r="D19" s="63">
        <f>C19/B19*100</f>
        <v>100</v>
      </c>
    </row>
    <row r="20" spans="1:4" ht="15" customHeight="1">
      <c r="A20" s="40" t="s">
        <v>72</v>
      </c>
      <c r="B20" s="77">
        <f>SUM(B17:B19)</f>
        <v>13967.6</v>
      </c>
      <c r="C20" s="77">
        <f>SUM(C16:C19)</f>
        <v>4764.3</v>
      </c>
      <c r="D20" s="61">
        <f>C20/B20*100</f>
        <v>34.109653770153784</v>
      </c>
    </row>
    <row r="21" spans="1:4" ht="11.25" customHeight="1" thickBot="1">
      <c r="A21" s="43"/>
      <c r="B21" s="78"/>
      <c r="C21" s="78"/>
      <c r="D21" s="64"/>
    </row>
    <row r="22" spans="1:4" ht="15" customHeight="1" thickBot="1">
      <c r="A22" s="44" t="s">
        <v>73</v>
      </c>
      <c r="B22" s="79">
        <f>SUM(B15+B20)</f>
        <v>28643.6</v>
      </c>
      <c r="C22" s="79">
        <f>SUM(C15+C20)</f>
        <v>19622.3</v>
      </c>
      <c r="D22" s="65">
        <f>C22/B22*100</f>
        <v>68.50500635394992</v>
      </c>
    </row>
    <row r="23" spans="1:4" ht="11.25" customHeight="1">
      <c r="A23" s="41"/>
      <c r="B23" s="75"/>
      <c r="C23" s="75"/>
      <c r="D23" s="62"/>
    </row>
    <row r="24" spans="1:4" ht="15" customHeight="1">
      <c r="A24" s="37" t="s">
        <v>98</v>
      </c>
      <c r="B24" s="74">
        <v>16390</v>
      </c>
      <c r="C24" s="74">
        <v>16679</v>
      </c>
      <c r="D24" s="59">
        <f>C24/B24*100</f>
        <v>101.76327028676022</v>
      </c>
    </row>
    <row r="25" spans="1:4" ht="15" customHeight="1">
      <c r="A25" s="37" t="s">
        <v>99</v>
      </c>
      <c r="B25" s="74">
        <v>65491</v>
      </c>
      <c r="C25" s="74">
        <v>75257</v>
      </c>
      <c r="D25" s="59">
        <f>C25/B25*100</f>
        <v>114.91197263746164</v>
      </c>
    </row>
    <row r="26" spans="1:4" ht="15" customHeight="1" thickBot="1">
      <c r="A26" s="37" t="s">
        <v>100</v>
      </c>
      <c r="B26" s="74">
        <v>500</v>
      </c>
      <c r="C26" s="74">
        <v>500</v>
      </c>
      <c r="D26" s="59">
        <f>C26/B26*100</f>
        <v>100</v>
      </c>
    </row>
    <row r="27" spans="1:4" ht="15" customHeight="1" thickBot="1">
      <c r="A27" s="44" t="s">
        <v>74</v>
      </c>
      <c r="B27" s="80">
        <f>SUM(B24:B26)</f>
        <v>82381</v>
      </c>
      <c r="C27" s="80">
        <f>SUM(C24:C26)</f>
        <v>92436</v>
      </c>
      <c r="D27" s="66">
        <f>C27/B27*100</f>
        <v>112.20548427428653</v>
      </c>
    </row>
    <row r="28" spans="1:4" ht="15" customHeight="1">
      <c r="A28" s="45"/>
      <c r="B28" s="75"/>
      <c r="C28" s="75"/>
      <c r="D28" s="58"/>
    </row>
    <row r="29" spans="1:4" ht="15" customHeight="1" thickBot="1">
      <c r="A29" s="37" t="s">
        <v>23</v>
      </c>
      <c r="B29" s="74">
        <v>26800</v>
      </c>
      <c r="C29" s="74">
        <v>22000</v>
      </c>
      <c r="D29" s="59">
        <f>C29/B29*100</f>
        <v>82.08955223880598</v>
      </c>
    </row>
    <row r="30" spans="1:4" ht="15" customHeight="1" thickBot="1">
      <c r="A30" s="44" t="s">
        <v>80</v>
      </c>
      <c r="B30" s="79">
        <f>+B29</f>
        <v>26800</v>
      </c>
      <c r="C30" s="79">
        <f>+C29</f>
        <v>22000</v>
      </c>
      <c r="D30" s="65">
        <f>C30/B30*100</f>
        <v>82.08955223880598</v>
      </c>
    </row>
    <row r="31" spans="1:4" ht="15" customHeight="1" thickBot="1">
      <c r="A31" s="46"/>
      <c r="B31" s="78"/>
      <c r="C31" s="78"/>
      <c r="D31" s="64"/>
    </row>
    <row r="32" spans="1:4" ht="15" customHeight="1" thickBot="1">
      <c r="A32" s="44" t="s">
        <v>64</v>
      </c>
      <c r="B32" s="79">
        <f>SUM(B22+B27+B30)</f>
        <v>137824.6</v>
      </c>
      <c r="C32" s="79">
        <f>SUM(C22+C27+C30)</f>
        <v>134058.3</v>
      </c>
      <c r="D32" s="65">
        <f>C32/B32*100</f>
        <v>97.26732383043374</v>
      </c>
    </row>
    <row r="33" spans="1:4" ht="15" customHeight="1">
      <c r="A33" s="47"/>
      <c r="B33" s="81"/>
      <c r="C33" s="82"/>
      <c r="D33" s="67"/>
    </row>
    <row r="34" spans="1:4" ht="15" customHeight="1">
      <c r="A34" s="48" t="s">
        <v>13</v>
      </c>
      <c r="B34" s="83"/>
      <c r="C34" s="83"/>
      <c r="D34" s="68"/>
    </row>
    <row r="35" spans="1:4" ht="15" customHeight="1">
      <c r="A35" s="35"/>
      <c r="B35" s="84"/>
      <c r="C35" s="85"/>
      <c r="D35" s="69"/>
    </row>
    <row r="36" spans="1:4" s="8" customFormat="1" ht="15" customHeight="1">
      <c r="A36" s="49" t="s">
        <v>32</v>
      </c>
      <c r="B36" s="86">
        <v>16881</v>
      </c>
      <c r="C36" s="86">
        <v>24484.2</v>
      </c>
      <c r="D36" s="59">
        <f>C36/B36*100</f>
        <v>145.03998578283276</v>
      </c>
    </row>
    <row r="37" spans="1:4" s="8" customFormat="1" ht="15" customHeight="1">
      <c r="A37" s="50" t="s">
        <v>59</v>
      </c>
      <c r="B37" s="87">
        <v>149147.8</v>
      </c>
      <c r="C37" s="87">
        <v>146720</v>
      </c>
      <c r="D37" s="59">
        <f>C37/B37*100</f>
        <v>98.37221869849908</v>
      </c>
    </row>
    <row r="38" spans="1:4" s="8" customFormat="1" ht="15" customHeight="1" thickBot="1">
      <c r="A38" s="51"/>
      <c r="B38" s="88"/>
      <c r="C38" s="88"/>
      <c r="D38" s="70"/>
    </row>
    <row r="39" spans="1:4" s="8" customFormat="1" ht="15" customHeight="1" thickBot="1">
      <c r="A39" s="44" t="s">
        <v>65</v>
      </c>
      <c r="B39" s="79">
        <f>SUM(B36:B37)</f>
        <v>166028.8</v>
      </c>
      <c r="C39" s="79">
        <f>SUM(C36:C37)</f>
        <v>171204.2</v>
      </c>
      <c r="D39" s="65">
        <f>C39/B39*100</f>
        <v>103.11717003315088</v>
      </c>
    </row>
    <row r="40" spans="1:4" s="8" customFormat="1" ht="15" customHeight="1" thickBot="1">
      <c r="A40" s="52"/>
      <c r="B40" s="89"/>
      <c r="C40" s="89"/>
      <c r="D40" s="71"/>
    </row>
    <row r="41" spans="1:4" s="8" customFormat="1" ht="15" customHeight="1" thickBot="1">
      <c r="A41" s="131" t="s">
        <v>28</v>
      </c>
      <c r="B41" s="132">
        <f>SUM(B32+B39)</f>
        <v>303853.4</v>
      </c>
      <c r="C41" s="132">
        <f>SUM(C32+C39)</f>
        <v>305262.5</v>
      </c>
      <c r="D41" s="133">
        <f>C41/B41*100</f>
        <v>100.46374337098088</v>
      </c>
    </row>
    <row r="42" spans="1:4" s="8" customFormat="1" ht="15" customHeight="1">
      <c r="A42" s="53"/>
      <c r="B42" s="75"/>
      <c r="C42" s="75"/>
      <c r="D42" s="62"/>
    </row>
    <row r="43" spans="1:4" s="8" customFormat="1" ht="24.75" customHeight="1" thickBot="1">
      <c r="A43" s="134" t="s">
        <v>24</v>
      </c>
      <c r="B43" s="135"/>
      <c r="C43" s="135"/>
      <c r="D43" s="136"/>
    </row>
    <row r="44" spans="1:4" ht="15" customHeight="1" thickTop="1">
      <c r="A44" s="38" t="s">
        <v>25</v>
      </c>
      <c r="B44" s="90">
        <v>162686.4</v>
      </c>
      <c r="C44" s="90">
        <v>156892.5</v>
      </c>
      <c r="D44" s="58">
        <f>C44/B44*100</f>
        <v>96.43860826719381</v>
      </c>
    </row>
    <row r="45" spans="1:4" ht="15" customHeight="1">
      <c r="A45" s="37" t="s">
        <v>26</v>
      </c>
      <c r="B45" s="77">
        <v>139667</v>
      </c>
      <c r="C45" s="77">
        <v>146870</v>
      </c>
      <c r="D45" s="59">
        <f>C45/B45*100</f>
        <v>105.1572669277639</v>
      </c>
    </row>
    <row r="46" spans="1:4" ht="15" customHeight="1" thickBot="1">
      <c r="A46" s="46"/>
      <c r="B46" s="78"/>
      <c r="C46" s="78"/>
      <c r="D46" s="72"/>
    </row>
    <row r="47" spans="1:4" ht="15" customHeight="1" thickBot="1">
      <c r="A47" s="44" t="s">
        <v>66</v>
      </c>
      <c r="B47" s="79">
        <f>SUM(B44:B45)</f>
        <v>302353.4</v>
      </c>
      <c r="C47" s="79">
        <f>SUM(C44:C45)</f>
        <v>303762.5</v>
      </c>
      <c r="D47" s="65">
        <f>C47/B47*100</f>
        <v>100.46604403985535</v>
      </c>
    </row>
    <row r="48" spans="1:4" ht="15" customHeight="1">
      <c r="A48" s="41"/>
      <c r="B48" s="75"/>
      <c r="C48" s="75"/>
      <c r="D48" s="62"/>
    </row>
    <row r="49" spans="1:4" ht="15" customHeight="1">
      <c r="A49" s="54" t="s">
        <v>13</v>
      </c>
      <c r="B49" s="91"/>
      <c r="C49" s="91"/>
      <c r="D49" s="73"/>
    </row>
    <row r="50" spans="1:4" ht="15" customHeight="1">
      <c r="A50" s="39"/>
      <c r="B50" s="76"/>
      <c r="C50" s="76"/>
      <c r="D50" s="60"/>
    </row>
    <row r="51" spans="1:4" ht="15" customHeight="1">
      <c r="A51" s="37" t="s">
        <v>29</v>
      </c>
      <c r="B51" s="74">
        <v>1500</v>
      </c>
      <c r="C51" s="74">
        <v>1500</v>
      </c>
      <c r="D51" s="59">
        <f>C51/B51*100</f>
        <v>100</v>
      </c>
    </row>
    <row r="52" spans="1:4" ht="15" customHeight="1" thickBot="1">
      <c r="A52" s="55"/>
      <c r="B52" s="78"/>
      <c r="C52" s="78"/>
      <c r="D52" s="72"/>
    </row>
    <row r="53" spans="1:4" ht="15" customHeight="1" thickBot="1">
      <c r="A53" s="44" t="s">
        <v>65</v>
      </c>
      <c r="B53" s="79">
        <f>SUM(B51:B51)</f>
        <v>1500</v>
      </c>
      <c r="C53" s="79">
        <f>SUM(C51:C51)</f>
        <v>1500</v>
      </c>
      <c r="D53" s="65">
        <f>C53/B53*100</f>
        <v>100</v>
      </c>
    </row>
    <row r="54" spans="1:4" ht="15" customHeight="1" thickBot="1">
      <c r="A54" s="46"/>
      <c r="B54" s="78"/>
      <c r="C54" s="78"/>
      <c r="D54" s="64"/>
    </row>
    <row r="55" spans="1:4" ht="15" customHeight="1" thickBot="1">
      <c r="A55" s="131" t="s">
        <v>30</v>
      </c>
      <c r="B55" s="132">
        <f>SUM(B47+B53)</f>
        <v>303853.4</v>
      </c>
      <c r="C55" s="132">
        <f>SUM(C47+C53)</f>
        <v>305262.5</v>
      </c>
      <c r="D55" s="133">
        <f>C55/B55*100</f>
        <v>100.46374337098088</v>
      </c>
    </row>
    <row r="56" spans="1:3" ht="12.75">
      <c r="A56" s="20" t="s">
        <v>89</v>
      </c>
      <c r="B56" s="183"/>
      <c r="C56" s="184">
        <f>SUM(C41-C55)</f>
        <v>0</v>
      </c>
    </row>
    <row r="57" spans="1:3" ht="12.75">
      <c r="A57" s="12"/>
      <c r="C57" s="11"/>
    </row>
    <row r="58" spans="1:3" ht="12.75">
      <c r="A58" s="12"/>
      <c r="C58" s="11"/>
    </row>
    <row r="61" ht="12.75">
      <c r="C61" s="207"/>
    </row>
    <row r="62" ht="12.75">
      <c r="C62" s="207"/>
    </row>
    <row r="63" ht="12.75">
      <c r="C63" s="207"/>
    </row>
    <row r="66" spans="1:3" ht="12.75">
      <c r="A66" s="205"/>
      <c r="B66" s="206"/>
      <c r="C66" s="206"/>
    </row>
    <row r="67" spans="1:3" ht="12.75">
      <c r="A67" s="205"/>
      <c r="B67" s="206"/>
      <c r="C67" s="206"/>
    </row>
  </sheetData>
  <sheetProtection/>
  <mergeCells count="1">
    <mergeCell ref="A2:D2"/>
  </mergeCells>
  <printOptions/>
  <pageMargins left="0.787401575" right="0.787401575" top="0.56" bottom="0.61" header="0.41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7">
      <selection activeCell="C53" sqref="C53"/>
    </sheetView>
  </sheetViews>
  <sheetFormatPr defaultColWidth="9.00390625" defaultRowHeight="12.75"/>
  <cols>
    <col min="1" max="1" width="31.375" style="0" customWidth="1"/>
    <col min="2" max="2" width="12.25390625" style="1" customWidth="1"/>
    <col min="3" max="4" width="11.75390625" style="1" customWidth="1"/>
  </cols>
  <sheetData>
    <row r="1" ht="12.75"/>
    <row r="2" spans="1:4" ht="19.5" customHeight="1">
      <c r="A2" s="2"/>
      <c r="B2" s="4"/>
      <c r="C2" s="4"/>
      <c r="D2" s="4"/>
    </row>
    <row r="3" spans="1:4" ht="19.5" customHeight="1">
      <c r="A3" s="6"/>
      <c r="B3" s="4"/>
      <c r="C3" s="4"/>
      <c r="D3" s="6" t="s">
        <v>34</v>
      </c>
    </row>
    <row r="4" spans="1:4" ht="19.5" customHeight="1">
      <c r="A4" s="25" t="s">
        <v>103</v>
      </c>
      <c r="B4" s="10"/>
      <c r="C4" s="5"/>
      <c r="D4" s="4"/>
    </row>
    <row r="5" spans="1:4" ht="19.5" customHeight="1" thickBot="1">
      <c r="A5" s="2"/>
      <c r="B5" s="9"/>
      <c r="C5" s="4"/>
      <c r="D5" s="4"/>
    </row>
    <row r="6" spans="1:4" ht="12.75" customHeight="1">
      <c r="A6" s="164"/>
      <c r="B6" s="167" t="s">
        <v>0</v>
      </c>
      <c r="C6" s="170" t="s">
        <v>38</v>
      </c>
      <c r="D6" s="171" t="s">
        <v>20</v>
      </c>
    </row>
    <row r="7" spans="1:4" ht="12.75" customHeight="1">
      <c r="A7" s="165" t="s">
        <v>11</v>
      </c>
      <c r="B7" s="168" t="s">
        <v>1</v>
      </c>
      <c r="C7" s="168" t="s">
        <v>39</v>
      </c>
      <c r="D7" s="174" t="s">
        <v>102</v>
      </c>
    </row>
    <row r="8" spans="1:4" ht="12.75" customHeight="1" thickBot="1">
      <c r="A8" s="166"/>
      <c r="B8" s="169">
        <v>2015</v>
      </c>
      <c r="C8" s="169">
        <v>2016</v>
      </c>
      <c r="D8" s="172" t="s">
        <v>21</v>
      </c>
    </row>
    <row r="9" spans="1:4" ht="12.75" customHeight="1" thickTop="1">
      <c r="A9" s="30" t="s">
        <v>40</v>
      </c>
      <c r="B9" s="92">
        <v>4424.8</v>
      </c>
      <c r="C9" s="92">
        <v>2202</v>
      </c>
      <c r="D9" s="26">
        <f>SUM(C9/B9)*100</f>
        <v>49.76496112818658</v>
      </c>
    </row>
    <row r="10" spans="1:4" ht="12.75" customHeight="1">
      <c r="A10" s="29" t="s">
        <v>41</v>
      </c>
      <c r="B10" s="93">
        <v>15317</v>
      </c>
      <c r="C10" s="93">
        <v>14292</v>
      </c>
      <c r="D10" s="26">
        <f aca="true" t="shared" si="0" ref="D10:D46">SUM(C10/B10)*100</f>
        <v>93.30808905138082</v>
      </c>
    </row>
    <row r="11" spans="1:4" ht="12.75" customHeight="1">
      <c r="A11" s="29" t="s">
        <v>42</v>
      </c>
      <c r="B11" s="93">
        <v>7356</v>
      </c>
      <c r="C11" s="93">
        <v>4712</v>
      </c>
      <c r="D11" s="26">
        <f t="shared" si="0"/>
        <v>64.05655247417074</v>
      </c>
    </row>
    <row r="12" spans="1:4" ht="12.75" customHeight="1">
      <c r="A12" s="29" t="s">
        <v>43</v>
      </c>
      <c r="B12" s="93">
        <v>37884.9</v>
      </c>
      <c r="C12" s="93">
        <v>36134</v>
      </c>
      <c r="D12" s="26">
        <f>SUM(C12/B12)*100</f>
        <v>95.37836974625775</v>
      </c>
    </row>
    <row r="13" spans="1:5" ht="12.75" customHeight="1">
      <c r="A13" s="29" t="s">
        <v>58</v>
      </c>
      <c r="B13" s="93">
        <v>11498.3</v>
      </c>
      <c r="C13" s="93">
        <v>12821.5</v>
      </c>
      <c r="D13" s="26">
        <f t="shared" si="0"/>
        <v>111.50778810780724</v>
      </c>
      <c r="E13" s="21"/>
    </row>
    <row r="14" spans="1:5" ht="12.75" customHeight="1">
      <c r="A14" s="29" t="s">
        <v>91</v>
      </c>
      <c r="B14" s="93">
        <v>11446</v>
      </c>
      <c r="C14" s="93">
        <v>12258</v>
      </c>
      <c r="D14" s="26">
        <f t="shared" si="0"/>
        <v>107.09418137340556</v>
      </c>
      <c r="E14" s="21"/>
    </row>
    <row r="15" spans="1:5" ht="12.75" customHeight="1">
      <c r="A15" s="29" t="s">
        <v>44</v>
      </c>
      <c r="B15" s="93">
        <v>2045</v>
      </c>
      <c r="C15" s="93">
        <v>2040</v>
      </c>
      <c r="D15" s="26">
        <f t="shared" si="0"/>
        <v>99.75550122249389</v>
      </c>
      <c r="E15" s="21"/>
    </row>
    <row r="16" spans="1:5" ht="12.75" customHeight="1">
      <c r="A16" s="29" t="s">
        <v>45</v>
      </c>
      <c r="B16" s="93">
        <v>1355</v>
      </c>
      <c r="C16" s="93">
        <v>1062</v>
      </c>
      <c r="D16" s="26">
        <f t="shared" si="0"/>
        <v>78.37638376383764</v>
      </c>
      <c r="E16" s="21"/>
    </row>
    <row r="17" spans="1:5" ht="12.75" customHeight="1">
      <c r="A17" s="29" t="s">
        <v>46</v>
      </c>
      <c r="B17" s="93">
        <v>67903</v>
      </c>
      <c r="C17" s="93">
        <v>67771</v>
      </c>
      <c r="D17" s="26">
        <f t="shared" si="0"/>
        <v>99.80560505426858</v>
      </c>
      <c r="E17" s="21"/>
    </row>
    <row r="18" spans="1:5" ht="12.75" customHeight="1">
      <c r="A18" s="28" t="s">
        <v>47</v>
      </c>
      <c r="B18" s="94">
        <v>3456.4</v>
      </c>
      <c r="C18" s="94">
        <v>3600</v>
      </c>
      <c r="D18" s="36">
        <f t="shared" si="0"/>
        <v>104.1546117347529</v>
      </c>
      <c r="E18" s="21"/>
    </row>
    <row r="19" spans="1:5" ht="12.75" customHeight="1" thickBot="1">
      <c r="A19" s="28"/>
      <c r="B19" s="95"/>
      <c r="C19" s="94"/>
      <c r="D19" s="32"/>
      <c r="E19" s="21"/>
    </row>
    <row r="20" spans="1:5" ht="15.75" customHeight="1" thickBot="1">
      <c r="A20" s="159" t="s">
        <v>12</v>
      </c>
      <c r="B20" s="137">
        <f>SUM(B9:B18)</f>
        <v>162686.4</v>
      </c>
      <c r="C20" s="137">
        <f>SUM(C9:C18)</f>
        <v>156892.5</v>
      </c>
      <c r="D20" s="162">
        <f t="shared" si="0"/>
        <v>96.43860826719381</v>
      </c>
      <c r="E20" s="21"/>
    </row>
    <row r="21" spans="1:5" ht="12.75" customHeight="1">
      <c r="A21" s="163"/>
      <c r="B21" s="96"/>
      <c r="C21" s="96"/>
      <c r="D21" s="26"/>
      <c r="E21" s="21"/>
    </row>
    <row r="22" spans="1:5" ht="12.75" customHeight="1">
      <c r="A22" s="30" t="s">
        <v>40</v>
      </c>
      <c r="B22" s="97">
        <v>43134</v>
      </c>
      <c r="C22" s="97">
        <v>24000</v>
      </c>
      <c r="D22" s="26">
        <f t="shared" si="0"/>
        <v>55.64056196967589</v>
      </c>
      <c r="E22" s="21"/>
    </row>
    <row r="23" spans="1:5" ht="12.75" customHeight="1">
      <c r="A23" s="29" t="s">
        <v>41</v>
      </c>
      <c r="B23" s="98">
        <v>30321</v>
      </c>
      <c r="C23" s="98">
        <v>470</v>
      </c>
      <c r="D23" s="26">
        <f t="shared" si="0"/>
        <v>1.550080802084364</v>
      </c>
      <c r="E23" s="21"/>
    </row>
    <row r="24" spans="1:5" ht="12.75" customHeight="1">
      <c r="A24" s="29" t="s">
        <v>42</v>
      </c>
      <c r="B24" s="99">
        <v>11850</v>
      </c>
      <c r="C24" s="99">
        <v>16200</v>
      </c>
      <c r="D24" s="26">
        <f t="shared" si="0"/>
        <v>136.70886075949366</v>
      </c>
      <c r="E24" s="21"/>
    </row>
    <row r="25" spans="1:5" ht="12.75" customHeight="1">
      <c r="A25" s="29" t="s">
        <v>43</v>
      </c>
      <c r="B25" s="98">
        <v>41030</v>
      </c>
      <c r="C25" s="98">
        <v>100850</v>
      </c>
      <c r="D25" s="26">
        <f t="shared" si="0"/>
        <v>245.7957592005849</v>
      </c>
      <c r="E25" s="21"/>
    </row>
    <row r="26" spans="1:5" ht="12.75" customHeight="1">
      <c r="A26" s="29" t="s">
        <v>58</v>
      </c>
      <c r="B26" s="99">
        <v>5000</v>
      </c>
      <c r="C26" s="99">
        <v>2500</v>
      </c>
      <c r="D26" s="26">
        <f t="shared" si="0"/>
        <v>50</v>
      </c>
      <c r="E26" s="21"/>
    </row>
    <row r="27" spans="1:5" ht="12.75" customHeight="1">
      <c r="A27" s="29" t="s">
        <v>91</v>
      </c>
      <c r="B27" s="98">
        <v>0</v>
      </c>
      <c r="C27" s="98">
        <v>0</v>
      </c>
      <c r="D27" s="26"/>
      <c r="E27" s="21"/>
    </row>
    <row r="28" spans="1:5" ht="12.75" customHeight="1">
      <c r="A28" s="29" t="s">
        <v>44</v>
      </c>
      <c r="B28" s="98">
        <v>1150</v>
      </c>
      <c r="C28" s="98">
        <v>0</v>
      </c>
      <c r="D28" s="26"/>
      <c r="E28" s="21"/>
    </row>
    <row r="29" spans="1:5" ht="12.75" customHeight="1">
      <c r="A29" s="29" t="s">
        <v>45</v>
      </c>
      <c r="B29" s="98">
        <v>850</v>
      </c>
      <c r="C29" s="98">
        <v>2300</v>
      </c>
      <c r="D29" s="26">
        <f t="shared" si="0"/>
        <v>270.5882352941177</v>
      </c>
      <c r="E29" s="21"/>
    </row>
    <row r="30" spans="1:5" ht="12.75" customHeight="1">
      <c r="A30" s="29" t="s">
        <v>46</v>
      </c>
      <c r="B30" s="98">
        <v>6332</v>
      </c>
      <c r="C30" s="98">
        <v>550</v>
      </c>
      <c r="D30" s="26">
        <f t="shared" si="0"/>
        <v>8.68603916614024</v>
      </c>
      <c r="E30" s="21"/>
    </row>
    <row r="31" spans="1:5" ht="12.75" customHeight="1">
      <c r="A31" s="29" t="s">
        <v>47</v>
      </c>
      <c r="B31" s="93">
        <v>0</v>
      </c>
      <c r="C31" s="93">
        <v>0</v>
      </c>
      <c r="D31" s="26"/>
      <c r="E31" s="21"/>
    </row>
    <row r="32" spans="1:5" ht="12.75" customHeight="1" thickBot="1">
      <c r="A32" s="29"/>
      <c r="B32" s="100"/>
      <c r="C32" s="100"/>
      <c r="D32" s="36"/>
      <c r="E32" s="21"/>
    </row>
    <row r="33" spans="1:5" ht="15.75" customHeight="1" thickBot="1">
      <c r="A33" s="159" t="s">
        <v>7</v>
      </c>
      <c r="B33" s="137">
        <f>SUM(B22:B31)</f>
        <v>139667</v>
      </c>
      <c r="C33" s="137">
        <f>SUM(C22:C31)</f>
        <v>146870</v>
      </c>
      <c r="D33" s="162">
        <f t="shared" si="0"/>
        <v>105.1572669277639</v>
      </c>
      <c r="E33" s="21"/>
    </row>
    <row r="34" spans="1:5" ht="12.75" customHeight="1">
      <c r="A34" s="30"/>
      <c r="B34" s="101"/>
      <c r="C34" s="113"/>
      <c r="D34" s="26"/>
      <c r="E34" s="21"/>
    </row>
    <row r="35" spans="1:4" ht="12.75" customHeight="1">
      <c r="A35" s="30" t="s">
        <v>40</v>
      </c>
      <c r="B35" s="97">
        <f aca="true" t="shared" si="1" ref="B35:B44">SUM(B9+B22)</f>
        <v>47558.8</v>
      </c>
      <c r="C35" s="185">
        <f aca="true" t="shared" si="2" ref="C35:C44">SUM(C9+C22)</f>
        <v>26202</v>
      </c>
      <c r="D35" s="26">
        <f t="shared" si="0"/>
        <v>55.09390480836353</v>
      </c>
    </row>
    <row r="36" spans="1:4" ht="12.75">
      <c r="A36" s="29" t="s">
        <v>41</v>
      </c>
      <c r="B36" s="97">
        <f t="shared" si="1"/>
        <v>45638</v>
      </c>
      <c r="C36" s="185">
        <f t="shared" si="2"/>
        <v>14762</v>
      </c>
      <c r="D36" s="26">
        <f t="shared" si="0"/>
        <v>32.345852140759895</v>
      </c>
    </row>
    <row r="37" spans="1:4" ht="12.75">
      <c r="A37" s="29" t="s">
        <v>42</v>
      </c>
      <c r="B37" s="97">
        <f t="shared" si="1"/>
        <v>19206</v>
      </c>
      <c r="C37" s="185">
        <f t="shared" si="2"/>
        <v>20912</v>
      </c>
      <c r="D37" s="26">
        <f t="shared" si="0"/>
        <v>108.88264084140373</v>
      </c>
    </row>
    <row r="38" spans="1:4" ht="12.75">
      <c r="A38" s="29" t="s">
        <v>43</v>
      </c>
      <c r="B38" s="97">
        <f t="shared" si="1"/>
        <v>78914.9</v>
      </c>
      <c r="C38" s="185">
        <f t="shared" si="2"/>
        <v>136984</v>
      </c>
      <c r="D38" s="26">
        <f t="shared" si="0"/>
        <v>173.58445616733977</v>
      </c>
    </row>
    <row r="39" spans="1:4" ht="12.75">
      <c r="A39" s="29" t="s">
        <v>58</v>
      </c>
      <c r="B39" s="97">
        <f t="shared" si="1"/>
        <v>16498.3</v>
      </c>
      <c r="C39" s="185">
        <f t="shared" si="2"/>
        <v>15321.5</v>
      </c>
      <c r="D39" s="26">
        <f t="shared" si="0"/>
        <v>92.86714388755205</v>
      </c>
    </row>
    <row r="40" spans="1:4" ht="12.75">
      <c r="A40" s="29" t="s">
        <v>91</v>
      </c>
      <c r="B40" s="97">
        <f t="shared" si="1"/>
        <v>11446</v>
      </c>
      <c r="C40" s="185">
        <f t="shared" si="2"/>
        <v>12258</v>
      </c>
      <c r="D40" s="26">
        <f t="shared" si="0"/>
        <v>107.09418137340556</v>
      </c>
    </row>
    <row r="41" spans="1:4" ht="12.75">
      <c r="A41" s="29" t="s">
        <v>44</v>
      </c>
      <c r="B41" s="97">
        <f t="shared" si="1"/>
        <v>3195</v>
      </c>
      <c r="C41" s="185">
        <f t="shared" si="2"/>
        <v>2040</v>
      </c>
      <c r="D41" s="26">
        <f t="shared" si="0"/>
        <v>63.84976525821596</v>
      </c>
    </row>
    <row r="42" spans="1:4" ht="12.75">
      <c r="A42" s="29" t="s">
        <v>45</v>
      </c>
      <c r="B42" s="97">
        <f t="shared" si="1"/>
        <v>2205</v>
      </c>
      <c r="C42" s="185">
        <f t="shared" si="2"/>
        <v>3362</v>
      </c>
      <c r="D42" s="26">
        <f t="shared" si="0"/>
        <v>152.4716553287982</v>
      </c>
    </row>
    <row r="43" spans="1:4" ht="12.75">
      <c r="A43" s="29" t="s">
        <v>46</v>
      </c>
      <c r="B43" s="97">
        <f t="shared" si="1"/>
        <v>74235</v>
      </c>
      <c r="C43" s="185">
        <f t="shared" si="2"/>
        <v>68321</v>
      </c>
      <c r="D43" s="26">
        <f t="shared" si="0"/>
        <v>92.03340742237489</v>
      </c>
    </row>
    <row r="44" spans="1:4" ht="12.75">
      <c r="A44" s="29" t="s">
        <v>47</v>
      </c>
      <c r="B44" s="97">
        <f t="shared" si="1"/>
        <v>3456.4</v>
      </c>
      <c r="C44" s="185">
        <f t="shared" si="2"/>
        <v>3600</v>
      </c>
      <c r="D44" s="26">
        <f t="shared" si="0"/>
        <v>104.1546117347529</v>
      </c>
    </row>
    <row r="45" spans="1:4" ht="13.5" thickBot="1">
      <c r="A45" s="29"/>
      <c r="B45" s="100"/>
      <c r="C45" s="101"/>
      <c r="D45" s="36"/>
    </row>
    <row r="46" spans="1:5" ht="15.75" customHeight="1" thickBot="1">
      <c r="A46" s="159" t="s">
        <v>67</v>
      </c>
      <c r="B46" s="137">
        <f>SUM(B20+B33)</f>
        <v>302353.4</v>
      </c>
      <c r="C46" s="137">
        <f>SUM(C20+C33)</f>
        <v>303762.5</v>
      </c>
      <c r="D46" s="162">
        <f t="shared" si="0"/>
        <v>100.46604403985535</v>
      </c>
      <c r="E46" s="21"/>
    </row>
  </sheetData>
  <sheetProtection/>
  <printOptions/>
  <pageMargins left="0.7874015748031497" right="0.7874015748031497" top="0.79" bottom="0.984251968503937" header="0.5118110236220472" footer="0.5118110236220472"/>
  <pageSetup horizontalDpi="600" verticalDpi="600" orientation="portrait" paperSize="9" scale="115" r:id="rId3"/>
  <colBreaks count="1" manualBreakCount="1">
    <brk id="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9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24.875" style="0" customWidth="1"/>
    <col min="2" max="7" width="9.75390625" style="0" customWidth="1"/>
  </cols>
  <sheetData>
    <row r="2" spans="1:6" ht="12.75">
      <c r="A2" s="3"/>
      <c r="F2" s="3" t="s">
        <v>56</v>
      </c>
    </row>
    <row r="4" spans="1:4" ht="15.75">
      <c r="A4" s="211" t="s">
        <v>95</v>
      </c>
      <c r="B4" s="211"/>
      <c r="C4" s="211"/>
      <c r="D4" s="211"/>
    </row>
    <row r="5" spans="1:4" ht="15.75">
      <c r="A5" s="24" t="s">
        <v>96</v>
      </c>
      <c r="B5" s="7"/>
      <c r="C5" s="7"/>
      <c r="D5" s="7"/>
    </row>
    <row r="6" spans="1:4" ht="15.75">
      <c r="A6" s="24" t="s">
        <v>104</v>
      </c>
      <c r="B6" s="7"/>
      <c r="C6" s="7"/>
      <c r="D6" s="7"/>
    </row>
    <row r="7" spans="1:7" ht="13.5" thickBot="1">
      <c r="A7" s="14"/>
      <c r="B7" s="14"/>
      <c r="C7" s="14"/>
      <c r="D7" s="14"/>
      <c r="E7" s="15"/>
      <c r="F7" s="15"/>
      <c r="G7" s="15"/>
    </row>
    <row r="8" spans="1:7" ht="12.75">
      <c r="A8" s="138" t="s">
        <v>52</v>
      </c>
      <c r="B8" s="139"/>
      <c r="C8" s="140">
        <v>2015</v>
      </c>
      <c r="D8" s="141"/>
      <c r="E8" s="142"/>
      <c r="F8" s="143">
        <v>2016</v>
      </c>
      <c r="G8" s="144"/>
    </row>
    <row r="9" spans="1:7" ht="12.75">
      <c r="A9" s="145"/>
      <c r="B9" s="146" t="s">
        <v>15</v>
      </c>
      <c r="C9" s="147" t="s">
        <v>51</v>
      </c>
      <c r="D9" s="148" t="s">
        <v>35</v>
      </c>
      <c r="E9" s="146" t="s">
        <v>15</v>
      </c>
      <c r="F9" s="147" t="s">
        <v>51</v>
      </c>
      <c r="G9" s="149" t="s">
        <v>35</v>
      </c>
    </row>
    <row r="10" spans="1:7" ht="12.75">
      <c r="A10" s="145"/>
      <c r="B10" s="146" t="s">
        <v>17</v>
      </c>
      <c r="C10" s="147" t="s">
        <v>27</v>
      </c>
      <c r="D10" s="148" t="s">
        <v>36</v>
      </c>
      <c r="E10" s="146" t="s">
        <v>17</v>
      </c>
      <c r="F10" s="147" t="s">
        <v>50</v>
      </c>
      <c r="G10" s="148" t="s">
        <v>36</v>
      </c>
    </row>
    <row r="11" spans="1:7" ht="13.5" thickBot="1">
      <c r="A11" s="150"/>
      <c r="B11" s="151" t="s">
        <v>49</v>
      </c>
      <c r="C11" s="152" t="s">
        <v>18</v>
      </c>
      <c r="D11" s="153" t="s">
        <v>18</v>
      </c>
      <c r="E11" s="151" t="s">
        <v>49</v>
      </c>
      <c r="F11" s="152" t="s">
        <v>18</v>
      </c>
      <c r="G11" s="153" t="s">
        <v>18</v>
      </c>
    </row>
    <row r="12" spans="1:7" ht="19.5" customHeight="1" thickBot="1">
      <c r="A12" s="115" t="s">
        <v>37</v>
      </c>
      <c r="B12" s="2"/>
      <c r="C12" s="2"/>
      <c r="D12" s="2"/>
      <c r="E12" s="2"/>
      <c r="F12" s="2"/>
      <c r="G12" s="2"/>
    </row>
    <row r="13" spans="1:7" ht="19.5" customHeight="1">
      <c r="A13" s="111" t="s">
        <v>53</v>
      </c>
      <c r="B13" s="112"/>
      <c r="C13" s="113"/>
      <c r="D13" s="114"/>
      <c r="E13" s="112"/>
      <c r="F13" s="195"/>
      <c r="G13" s="196"/>
    </row>
    <row r="14" spans="1:8" ht="19.5" customHeight="1">
      <c r="A14" s="16" t="s">
        <v>93</v>
      </c>
      <c r="B14" s="103">
        <v>2</v>
      </c>
      <c r="C14" s="104">
        <v>650</v>
      </c>
      <c r="D14" s="105"/>
      <c r="E14" s="103">
        <v>2</v>
      </c>
      <c r="F14" s="104">
        <v>662</v>
      </c>
      <c r="G14" s="105"/>
      <c r="H14" s="20"/>
    </row>
    <row r="15" spans="1:8" ht="19.5" customHeight="1">
      <c r="A15" s="16" t="s">
        <v>44</v>
      </c>
      <c r="B15" s="103">
        <v>1</v>
      </c>
      <c r="C15" s="104">
        <v>350</v>
      </c>
      <c r="D15" s="105"/>
      <c r="E15" s="103">
        <v>1</v>
      </c>
      <c r="F15" s="104">
        <v>395</v>
      </c>
      <c r="G15" s="105"/>
      <c r="H15" s="20"/>
    </row>
    <row r="16" spans="1:7" ht="19.5" customHeight="1">
      <c r="A16" s="16" t="s">
        <v>45</v>
      </c>
      <c r="B16" s="103"/>
      <c r="C16" s="104"/>
      <c r="D16" s="105">
        <v>240</v>
      </c>
      <c r="E16" s="103"/>
      <c r="F16" s="104"/>
      <c r="G16" s="105"/>
    </row>
    <row r="17" spans="1:8" ht="19.5" customHeight="1">
      <c r="A17" s="16" t="s">
        <v>46</v>
      </c>
      <c r="B17" s="103">
        <v>91</v>
      </c>
      <c r="C17" s="104">
        <v>32000</v>
      </c>
      <c r="D17" s="105">
        <v>3815</v>
      </c>
      <c r="E17" s="103">
        <v>93</v>
      </c>
      <c r="F17" s="104">
        <v>33380</v>
      </c>
      <c r="G17" s="105">
        <v>4058</v>
      </c>
      <c r="H17" s="20"/>
    </row>
    <row r="18" spans="1:7" ht="19.5" customHeight="1" thickBot="1">
      <c r="A18" s="17"/>
      <c r="B18" s="106"/>
      <c r="C18" s="186"/>
      <c r="D18" s="187"/>
      <c r="E18" s="106"/>
      <c r="F18" s="186"/>
      <c r="G18" s="187"/>
    </row>
    <row r="19" spans="1:8" ht="19.5" customHeight="1" thickBot="1">
      <c r="A19" s="181" t="s">
        <v>61</v>
      </c>
      <c r="B19" s="180">
        <f>SUM(B12:B17)</f>
        <v>94</v>
      </c>
      <c r="C19" s="188">
        <f>SUM(C12:C17)</f>
        <v>33000</v>
      </c>
      <c r="D19" s="189">
        <f>SUM(D12:D17)</f>
        <v>4055</v>
      </c>
      <c r="E19" s="182">
        <f>SUM(E12:E17)</f>
        <v>96</v>
      </c>
      <c r="F19" s="199">
        <f>SUM(F12:F17)</f>
        <v>34437</v>
      </c>
      <c r="G19" s="200">
        <f>SUM(G14:G17)</f>
        <v>4058</v>
      </c>
      <c r="H19" s="20"/>
    </row>
    <row r="20" spans="1:7" ht="19.5" customHeight="1">
      <c r="A20" s="18"/>
      <c r="B20" s="102"/>
      <c r="C20" s="116"/>
      <c r="D20" s="190"/>
      <c r="E20" s="102"/>
      <c r="F20" s="116"/>
      <c r="G20" s="190"/>
    </row>
    <row r="21" spans="1:7" ht="19.5" customHeight="1">
      <c r="A21" s="22" t="s">
        <v>54</v>
      </c>
      <c r="B21" s="103"/>
      <c r="C21" s="104"/>
      <c r="D21" s="105"/>
      <c r="E21" s="103"/>
      <c r="F21" s="104"/>
      <c r="G21" s="105"/>
    </row>
    <row r="22" spans="1:7" ht="19.5" customHeight="1">
      <c r="A22" s="23" t="s">
        <v>60</v>
      </c>
      <c r="B22" s="103">
        <v>10</v>
      </c>
      <c r="C22" s="104">
        <v>3200</v>
      </c>
      <c r="D22" s="105"/>
      <c r="E22" s="103">
        <v>10</v>
      </c>
      <c r="F22" s="104">
        <v>3600</v>
      </c>
      <c r="G22" s="105"/>
    </row>
    <row r="23" spans="1:8" ht="19.5" customHeight="1" thickBot="1">
      <c r="A23" s="19"/>
      <c r="B23" s="107"/>
      <c r="C23" s="118"/>
      <c r="D23" s="191"/>
      <c r="E23" s="107"/>
      <c r="F23" s="118"/>
      <c r="G23" s="191"/>
      <c r="H23" s="3"/>
    </row>
    <row r="24" spans="1:7" ht="19.5" customHeight="1" thickBot="1">
      <c r="A24" s="108" t="s">
        <v>62</v>
      </c>
      <c r="B24" s="109">
        <f>SUM(B22)</f>
        <v>10</v>
      </c>
      <c r="C24" s="201">
        <f>SUM(C22)</f>
        <v>3200</v>
      </c>
      <c r="D24" s="192"/>
      <c r="E24" s="109">
        <f>SUM(E22)</f>
        <v>10</v>
      </c>
      <c r="F24" s="201">
        <f>SUM(F22)</f>
        <v>3600</v>
      </c>
      <c r="G24" s="202"/>
    </row>
    <row r="25" spans="1:7" ht="19.5" customHeight="1" thickBot="1">
      <c r="A25" s="19"/>
      <c r="B25" s="107"/>
      <c r="C25" s="118"/>
      <c r="D25" s="191"/>
      <c r="E25" s="107"/>
      <c r="F25" s="118"/>
      <c r="G25" s="191"/>
    </row>
    <row r="26" spans="1:7" ht="19.5" customHeight="1" thickBot="1">
      <c r="A26" s="154" t="s">
        <v>63</v>
      </c>
      <c r="B26" s="155">
        <f aca="true" t="shared" si="0" ref="B26:G26">SUM(B19+B24)</f>
        <v>104</v>
      </c>
      <c r="C26" s="193">
        <f t="shared" si="0"/>
        <v>36200</v>
      </c>
      <c r="D26" s="194">
        <f t="shared" si="0"/>
        <v>4055</v>
      </c>
      <c r="E26" s="156">
        <f t="shared" si="0"/>
        <v>106</v>
      </c>
      <c r="F26" s="193">
        <f t="shared" si="0"/>
        <v>38037</v>
      </c>
      <c r="G26" s="203">
        <f t="shared" si="0"/>
        <v>4058</v>
      </c>
    </row>
    <row r="27" spans="1:7" ht="19.5" customHeight="1" thickBot="1">
      <c r="A27" s="2"/>
      <c r="B27" s="110"/>
      <c r="C27" s="119"/>
      <c r="D27" s="119"/>
      <c r="E27" s="110"/>
      <c r="F27" s="119"/>
      <c r="G27" s="119"/>
    </row>
    <row r="28" spans="1:7" ht="19.5" customHeight="1">
      <c r="A28" s="111" t="s">
        <v>16</v>
      </c>
      <c r="B28" s="112"/>
      <c r="C28" s="195"/>
      <c r="D28" s="196"/>
      <c r="E28" s="112"/>
      <c r="F28" s="195"/>
      <c r="G28" s="196"/>
    </row>
    <row r="29" spans="1:7" ht="19.5" customHeight="1">
      <c r="A29" s="16" t="s">
        <v>92</v>
      </c>
      <c r="B29" s="103">
        <v>24.1</v>
      </c>
      <c r="C29" s="197">
        <v>3900</v>
      </c>
      <c r="D29" s="204">
        <v>1873</v>
      </c>
      <c r="E29" s="103">
        <v>25.1</v>
      </c>
      <c r="F29" s="197">
        <v>4317</v>
      </c>
      <c r="G29" s="204">
        <v>1923</v>
      </c>
    </row>
    <row r="30" spans="1:8" ht="19.5" customHeight="1">
      <c r="A30" s="16" t="s">
        <v>94</v>
      </c>
      <c r="B30" s="103">
        <v>8</v>
      </c>
      <c r="C30" s="197">
        <v>2399</v>
      </c>
      <c r="D30" s="204">
        <v>1818</v>
      </c>
      <c r="E30" s="103">
        <v>8</v>
      </c>
      <c r="F30" s="197">
        <v>2300</v>
      </c>
      <c r="G30" s="204">
        <v>1200</v>
      </c>
      <c r="H30" s="205"/>
    </row>
    <row r="31" spans="1:7" ht="19.5" customHeight="1" thickBot="1">
      <c r="A31" s="17"/>
      <c r="B31" s="106"/>
      <c r="C31" s="186"/>
      <c r="D31" s="198"/>
      <c r="E31" s="106"/>
      <c r="F31" s="186"/>
      <c r="G31" s="187"/>
    </row>
    <row r="32" spans="1:7" ht="19.5" customHeight="1" thickBot="1">
      <c r="A32" s="157" t="s">
        <v>55</v>
      </c>
      <c r="B32" s="156">
        <f aca="true" t="shared" si="1" ref="B32:G32">SUM(B29+B30)</f>
        <v>32.1</v>
      </c>
      <c r="C32" s="193">
        <f t="shared" si="1"/>
        <v>6299</v>
      </c>
      <c r="D32" s="194">
        <f t="shared" si="1"/>
        <v>3691</v>
      </c>
      <c r="E32" s="156">
        <f t="shared" si="1"/>
        <v>33.1</v>
      </c>
      <c r="F32" s="193">
        <f t="shared" si="1"/>
        <v>6617</v>
      </c>
      <c r="G32" s="194">
        <f t="shared" si="1"/>
        <v>3123</v>
      </c>
    </row>
    <row r="34" ht="12.75">
      <c r="A34" t="s">
        <v>75</v>
      </c>
    </row>
    <row r="35" ht="12.75">
      <c r="A35" t="s">
        <v>76</v>
      </c>
    </row>
    <row r="38" spans="3:7" ht="12.75">
      <c r="C38" s="3"/>
      <c r="F38" s="3"/>
      <c r="G38" s="3"/>
    </row>
    <row r="39" spans="6:7" ht="12.75">
      <c r="F39" s="3"/>
      <c r="G39" s="3"/>
    </row>
    <row r="47" spans="1:3" ht="12.75">
      <c r="A47" s="13"/>
      <c r="B47" s="13"/>
      <c r="C47" s="13"/>
    </row>
    <row r="48" spans="1:7" ht="12.75">
      <c r="A48" s="13"/>
      <c r="B48" s="13"/>
      <c r="C48" s="13"/>
      <c r="F48" s="12"/>
      <c r="G48" s="12"/>
    </row>
    <row r="49" spans="6:7" ht="12.75">
      <c r="F49" s="12"/>
      <c r="G49" s="12"/>
    </row>
  </sheetData>
  <sheetProtection/>
  <mergeCells count="1">
    <mergeCell ref="A4:D4"/>
  </mergeCells>
  <printOptions/>
  <pageMargins left="0.787401575" right="0.56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47.625" style="0" customWidth="1"/>
    <col min="2" max="2" width="11.25390625" style="1" customWidth="1"/>
    <col min="3" max="3" width="10.375" style="0" customWidth="1"/>
    <col min="4" max="4" width="10.25390625" style="0" customWidth="1"/>
    <col min="5" max="5" width="11.75390625" style="0" customWidth="1"/>
  </cols>
  <sheetData>
    <row r="1" spans="1:3" ht="12.75">
      <c r="A1" s="3"/>
      <c r="C1" s="3" t="s">
        <v>77</v>
      </c>
    </row>
    <row r="2" spans="1:3" ht="12.75">
      <c r="A2" s="3"/>
      <c r="C2" s="3"/>
    </row>
    <row r="3" spans="1:3" ht="12.75">
      <c r="A3" s="3"/>
      <c r="C3" s="3"/>
    </row>
    <row r="4" spans="1:5" ht="15.75">
      <c r="A4" s="212" t="s">
        <v>105</v>
      </c>
      <c r="B4" s="212"/>
      <c r="C4" s="212"/>
      <c r="D4" s="212"/>
      <c r="E4" s="1"/>
    </row>
    <row r="5" spans="1:5" ht="15.75">
      <c r="A5" s="173"/>
      <c r="B5" s="173"/>
      <c r="C5" s="173"/>
      <c r="D5" s="173"/>
      <c r="E5" s="1"/>
    </row>
    <row r="6" spans="3:5" ht="13.5" thickBot="1">
      <c r="C6" s="1"/>
      <c r="D6" s="4"/>
      <c r="E6" s="1"/>
    </row>
    <row r="7" spans="1:5" ht="12.75">
      <c r="A7" s="175"/>
      <c r="B7" s="176" t="s">
        <v>0</v>
      </c>
      <c r="C7" s="177" t="s">
        <v>38</v>
      </c>
      <c r="D7" s="178" t="s">
        <v>20</v>
      </c>
      <c r="E7" s="1"/>
    </row>
    <row r="8" spans="1:5" ht="12.75">
      <c r="A8" s="179"/>
      <c r="B8" s="158" t="s">
        <v>31</v>
      </c>
      <c r="C8" s="158" t="s">
        <v>48</v>
      </c>
      <c r="D8" s="174" t="s">
        <v>106</v>
      </c>
      <c r="E8" s="1"/>
    </row>
    <row r="9" spans="1:5" ht="13.5" thickBot="1">
      <c r="A9" s="179"/>
      <c r="B9" s="158">
        <v>2015</v>
      </c>
      <c r="C9" s="158">
        <v>2016</v>
      </c>
      <c r="D9" s="174" t="s">
        <v>21</v>
      </c>
      <c r="E9" s="1"/>
    </row>
    <row r="10" spans="1:5" s="3" customFormat="1" ht="19.5" customHeight="1" thickBot="1">
      <c r="A10" s="159" t="s">
        <v>110</v>
      </c>
      <c r="B10" s="160">
        <f>SUM(B12:B18)</f>
        <v>66217</v>
      </c>
      <c r="C10" s="160">
        <f>SUM(C12:C18)</f>
        <v>67359</v>
      </c>
      <c r="D10" s="161">
        <f>SUM(C10/B10)*100</f>
        <v>101.7246326472054</v>
      </c>
      <c r="E10" s="6"/>
    </row>
    <row r="11" spans="1:4" ht="19.5" customHeight="1">
      <c r="A11" s="30" t="s">
        <v>8</v>
      </c>
      <c r="B11" s="116"/>
      <c r="C11" s="116"/>
      <c r="D11" s="31"/>
    </row>
    <row r="12" spans="1:4" ht="19.5" customHeight="1">
      <c r="A12" s="29" t="s">
        <v>68</v>
      </c>
      <c r="B12" s="104">
        <v>49523</v>
      </c>
      <c r="C12" s="104">
        <v>50253</v>
      </c>
      <c r="D12" s="27">
        <f>SUM(C12/B12)*100</f>
        <v>101.4740625567918</v>
      </c>
    </row>
    <row r="13" spans="1:4" ht="19.5" customHeight="1">
      <c r="A13" s="29" t="s">
        <v>69</v>
      </c>
      <c r="B13" s="104">
        <v>14334</v>
      </c>
      <c r="C13" s="104">
        <v>14589</v>
      </c>
      <c r="D13" s="27">
        <f>SUM(C13/B13)*100</f>
        <v>101.77898702385934</v>
      </c>
    </row>
    <row r="14" spans="1:4" ht="19.5" customHeight="1">
      <c r="A14" s="29" t="s">
        <v>70</v>
      </c>
      <c r="B14" s="104">
        <v>1570</v>
      </c>
      <c r="C14" s="104">
        <v>1555</v>
      </c>
      <c r="D14" s="27">
        <f>SUM(C14/B14)*100</f>
        <v>99.04458598726114</v>
      </c>
    </row>
    <row r="15" spans="1:4" ht="19.5" customHeight="1">
      <c r="A15" s="29" t="s">
        <v>87</v>
      </c>
      <c r="B15" s="104">
        <v>70</v>
      </c>
      <c r="C15" s="104">
        <v>70</v>
      </c>
      <c r="D15" s="27">
        <f>SUM(C15/B15)*100</f>
        <v>100</v>
      </c>
    </row>
    <row r="16" spans="1:4" ht="19.5" customHeight="1">
      <c r="A16" s="29" t="s">
        <v>81</v>
      </c>
      <c r="B16" s="104">
        <v>0</v>
      </c>
      <c r="C16" s="104">
        <v>211</v>
      </c>
      <c r="D16" s="27"/>
    </row>
    <row r="17" spans="1:4" ht="19.5" customHeight="1">
      <c r="A17" s="29" t="s">
        <v>9</v>
      </c>
      <c r="B17" s="104">
        <v>60</v>
      </c>
      <c r="C17" s="104">
        <v>21</v>
      </c>
      <c r="D17" s="27">
        <f aca="true" t="shared" si="0" ref="D17:D31">SUM(C17/B17)*100</f>
        <v>35</v>
      </c>
    </row>
    <row r="18" spans="1:4" ht="19.5" customHeight="1" thickBot="1">
      <c r="A18" s="33" t="s">
        <v>88</v>
      </c>
      <c r="B18" s="121">
        <v>660</v>
      </c>
      <c r="C18" s="121">
        <v>660</v>
      </c>
      <c r="D18" s="122">
        <f>SUM(C18/B18)*100</f>
        <v>100</v>
      </c>
    </row>
    <row r="19" spans="1:4" ht="15" customHeight="1" thickBot="1">
      <c r="A19" s="46"/>
      <c r="B19" s="120"/>
      <c r="C19" s="120"/>
      <c r="D19" s="57"/>
    </row>
    <row r="20" spans="1:4" ht="19.5" customHeight="1" thickBot="1">
      <c r="A20" s="159" t="s">
        <v>79</v>
      </c>
      <c r="B20" s="160">
        <f>SUM(B22:B29)</f>
        <v>29675</v>
      </c>
      <c r="C20" s="160">
        <f>SUM(C22:C29)</f>
        <v>32902</v>
      </c>
      <c r="D20" s="161">
        <f t="shared" si="0"/>
        <v>110.87447346251054</v>
      </c>
    </row>
    <row r="21" spans="1:4" ht="15" customHeight="1">
      <c r="A21" s="34" t="s">
        <v>10</v>
      </c>
      <c r="B21" s="117"/>
      <c r="C21" s="117"/>
      <c r="D21" s="36"/>
    </row>
    <row r="22" spans="1:4" ht="19.5" customHeight="1">
      <c r="A22" s="29" t="s">
        <v>82</v>
      </c>
      <c r="B22" s="104">
        <v>830</v>
      </c>
      <c r="C22" s="104">
        <v>730</v>
      </c>
      <c r="D22" s="56">
        <f t="shared" si="0"/>
        <v>87.95180722891565</v>
      </c>
    </row>
    <row r="23" spans="1:4" ht="19.5" customHeight="1">
      <c r="A23" s="34" t="s">
        <v>83</v>
      </c>
      <c r="B23" s="118">
        <v>10198</v>
      </c>
      <c r="C23" s="118">
        <v>13860</v>
      </c>
      <c r="D23" s="36">
        <f t="shared" si="0"/>
        <v>135.90900176505195</v>
      </c>
    </row>
    <row r="24" spans="1:4" ht="19.5" customHeight="1">
      <c r="A24" s="29" t="s">
        <v>84</v>
      </c>
      <c r="B24" s="104">
        <v>1324</v>
      </c>
      <c r="C24" s="104">
        <v>1275</v>
      </c>
      <c r="D24" s="56">
        <f t="shared" si="0"/>
        <v>96.29909365558912</v>
      </c>
    </row>
    <row r="25" spans="1:4" ht="19.5" customHeight="1">
      <c r="A25" s="30" t="s">
        <v>85</v>
      </c>
      <c r="B25" s="116">
        <v>8608</v>
      </c>
      <c r="C25" s="116">
        <v>7027</v>
      </c>
      <c r="D25" s="26">
        <f t="shared" si="0"/>
        <v>81.63336431226766</v>
      </c>
    </row>
    <row r="26" spans="1:4" ht="19.5" customHeight="1">
      <c r="A26" s="30" t="s">
        <v>86</v>
      </c>
      <c r="B26" s="116">
        <v>4427</v>
      </c>
      <c r="C26" s="116">
        <v>4427</v>
      </c>
      <c r="D26" s="26">
        <f t="shared" si="0"/>
        <v>100</v>
      </c>
    </row>
    <row r="27" spans="1:4" ht="19.5" customHeight="1">
      <c r="A27" s="29" t="s">
        <v>107</v>
      </c>
      <c r="B27" s="104">
        <v>4288</v>
      </c>
      <c r="C27" s="104">
        <v>4824</v>
      </c>
      <c r="D27" s="27">
        <f t="shared" si="0"/>
        <v>112.5</v>
      </c>
    </row>
    <row r="28" spans="1:4" ht="19.5" customHeight="1">
      <c r="A28" s="29" t="s">
        <v>108</v>
      </c>
      <c r="B28" s="104">
        <v>0</v>
      </c>
      <c r="C28" s="104">
        <v>9</v>
      </c>
      <c r="D28" s="27"/>
    </row>
    <row r="29" spans="1:4" ht="19.5" customHeight="1" thickBot="1">
      <c r="A29" s="208" t="s">
        <v>109</v>
      </c>
      <c r="B29" s="209">
        <v>0</v>
      </c>
      <c r="C29" s="209">
        <v>750</v>
      </c>
      <c r="D29" s="210"/>
    </row>
    <row r="30" spans="1:4" ht="15" customHeight="1" thickBot="1">
      <c r="A30" s="46"/>
      <c r="B30" s="119"/>
      <c r="C30" s="119"/>
      <c r="D30" s="57"/>
    </row>
    <row r="31" spans="1:4" ht="19.5" customHeight="1" thickBot="1">
      <c r="A31" s="159" t="s">
        <v>78</v>
      </c>
      <c r="B31" s="160">
        <f>SUM(B10-B20)</f>
        <v>36542</v>
      </c>
      <c r="C31" s="160">
        <f>SUM(C10-C20)</f>
        <v>34457</v>
      </c>
      <c r="D31" s="161">
        <f t="shared" si="0"/>
        <v>94.29423676864978</v>
      </c>
    </row>
    <row r="33" ht="12.75">
      <c r="A33" s="20"/>
    </row>
    <row r="34" ht="12.75">
      <c r="A34" s="3"/>
    </row>
    <row r="37" ht="12.75">
      <c r="A37" s="3"/>
    </row>
  </sheetData>
  <sheetProtection/>
  <mergeCells count="1">
    <mergeCell ref="A4:D4"/>
  </mergeCells>
  <printOptions/>
  <pageMargins left="0.57" right="0.48" top="0.7" bottom="0.53" header="0.4921259845" footer="0.3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UMČ Praha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Babická Ivana (ÚMČ Praha 17)</cp:lastModifiedBy>
  <cp:lastPrinted>2016-02-02T11:10:47Z</cp:lastPrinted>
  <dcterms:created xsi:type="dcterms:W3CDTF">2003-09-24T13:14:27Z</dcterms:created>
  <dcterms:modified xsi:type="dcterms:W3CDTF">2016-02-03T12:04:57Z</dcterms:modified>
  <cp:category/>
  <cp:version/>
  <cp:contentType/>
  <cp:contentStatus/>
</cp:coreProperties>
</file>